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Documents\data 2024\ŽST Obrnice k prip\1_25 final\"/>
    </mc:Choice>
  </mc:AlternateContent>
  <bookViews>
    <workbookView xWindow="0" yWindow="0" windowWidth="0" windowHeight="0"/>
  </bookViews>
  <sheets>
    <sheet name="Rekapitulace" sheetId="11" r:id="rId1"/>
    <sheet name="PS 12-01-10" sheetId="2" r:id="rId2"/>
    <sheet name="SO 12-30-01" sheetId="3" r:id="rId3"/>
    <sheet name="SO 12-10-01" sheetId="4" r:id="rId4"/>
    <sheet name="SO 12-11-01" sheetId="5" r:id="rId5"/>
    <sheet name="SO 12-81-01" sheetId="6" r:id="rId6"/>
    <sheet name="SO 12-84-01" sheetId="7" r:id="rId7"/>
    <sheet name="SO 12-87-01" sheetId="8" r:id="rId8"/>
    <sheet name="SO 000" sheetId="9" r:id="rId9"/>
    <sheet name="SO 98-98" sheetId="10" r:id="rId10"/>
  </sheets>
  <calcPr/>
</workbook>
</file>

<file path=xl/calcChain.xml><?xml version="1.0" encoding="utf-8"?>
<calcChain xmlns="http://schemas.openxmlformats.org/spreadsheetml/2006/main">
  <c i="10" l="1" r="M3"/>
  <c i="9" r="M3"/>
  <c i="8" r="M3"/>
  <c i="7" r="M3"/>
  <c i="6" r="M3"/>
  <c i="5" r="M3"/>
  <c i="4" r="M3"/>
  <c i="3" r="M3"/>
  <c i="2" r="M3"/>
  <c i="11" r="C7"/>
  <c r="C6"/>
  <c r="F23"/>
  <c r="D23"/>
  <c r="C23"/>
  <c r="E25"/>
  <c r="F25"/>
  <c r="D25"/>
  <c r="C25"/>
  <c r="E24"/>
  <c r="F24"/>
  <c r="D24"/>
  <c r="C24"/>
  <c r="E23"/>
  <c r="F21"/>
  <c r="D21"/>
  <c r="C21"/>
  <c r="E22"/>
  <c r="F22"/>
  <c r="D22"/>
  <c r="C22"/>
  <c r="E21"/>
  <c r="F19"/>
  <c r="D19"/>
  <c r="C19"/>
  <c r="E20"/>
  <c r="F20"/>
  <c r="D20"/>
  <c r="C20"/>
  <c r="E19"/>
  <c r="F17"/>
  <c r="D17"/>
  <c r="C17"/>
  <c r="E18"/>
  <c r="F18"/>
  <c r="D18"/>
  <c r="C18"/>
  <c r="E17"/>
  <c r="F15"/>
  <c r="D15"/>
  <c r="C15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0" r="T7"/>
  <c r="M8"/>
  <c r="L8"/>
  <c r="M22"/>
  <c r="L22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9"/>
  <c r="L9"/>
  <c r="AA14"/>
  <c r="O14"/>
  <c r="M14"/>
  <c r="I14"/>
  <c r="AA10"/>
  <c r="O10"/>
  <c r="M10"/>
  <c r="I10"/>
  <c i="8" r="T7"/>
  <c r="M8"/>
  <c r="L8"/>
  <c r="M9"/>
  <c r="L9"/>
  <c r="AA14"/>
  <c r="O14"/>
  <c r="M14"/>
  <c r="I14"/>
  <c r="AA10"/>
  <c r="O10"/>
  <c r="M10"/>
  <c r="I10"/>
  <c i="7" r="T7"/>
  <c r="M8"/>
  <c r="L8"/>
  <c r="M122"/>
  <c r="L122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104"/>
  <c r="L104"/>
  <c r="AA109"/>
  <c r="O109"/>
  <c r="M109"/>
  <c r="I109"/>
  <c r="AA105"/>
  <c r="O105"/>
  <c r="M105"/>
  <c r="I105"/>
  <c r="M83"/>
  <c r="L8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42"/>
  <c r="L42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90"/>
  <c r="L90"/>
  <c r="AA103"/>
  <c r="O103"/>
  <c r="M103"/>
  <c r="I103"/>
  <c r="AA99"/>
  <c r="O99"/>
  <c r="M99"/>
  <c r="I99"/>
  <c r="AA95"/>
  <c r="O95"/>
  <c r="M95"/>
  <c r="I95"/>
  <c r="AA91"/>
  <c r="O91"/>
  <c r="M91"/>
  <c r="I91"/>
  <c r="M9"/>
  <c r="L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80"/>
  <c r="L80"/>
  <c r="AA81"/>
  <c r="O81"/>
  <c r="M81"/>
  <c r="I81"/>
  <c r="M63"/>
  <c r="L63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45"/>
  <c r="L45"/>
  <c r="AA50"/>
  <c r="O50"/>
  <c r="M50"/>
  <c r="I50"/>
  <c r="AA46"/>
  <c r="O46"/>
  <c r="M46"/>
  <c r="I46"/>
  <c r="M40"/>
  <c r="L40"/>
  <c r="AA41"/>
  <c r="O41"/>
  <c r="M41"/>
  <c r="I41"/>
  <c r="M23"/>
  <c r="L23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" r="T7"/>
  <c r="M8"/>
  <c r="L8"/>
  <c r="M131"/>
  <c r="L131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M38"/>
  <c r="L3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8"/>
  <c r="L1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294"/>
  <c r="L294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M257"/>
  <c r="L257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M128"/>
  <c r="L128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67"/>
  <c r="L67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30"/>
  <c r="L3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<sst xmlns="http://schemas.openxmlformats.org/spreadsheetml/2006/main">
  <si>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</si>
  <si>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5423520113</t>
  </si>
  <si>
    <t>Rekonstrukce počeradského zhlaví v žst Obrnice pro zajištění traťové třídy zatížení D4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</si>
  <si>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</si>
  <si>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</si>
  <si>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</si>
  <si>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</si>
  <si>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</si>
  <si>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</si>
  <si>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</si>
  <si>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</si>
  <si>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</si>
  <si>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</si>
  <si>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</si>
  <si>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12-01-10</t>
  </si>
  <si>
    <t xml:space="preserve">ŽST Obrnice-mostecké zhlaví,  
zabezpečovací zařízení</t>
  </si>
  <si>
    <t xml:space="preserve">  SO 12-30-01</t>
  </si>
  <si>
    <t>Přeložky a ochrana sítí</t>
  </si>
  <si>
    <t>D.2.1.1.0</t>
  </si>
  <si>
    <t>Kolejový svršek</t>
  </si>
  <si>
    <t xml:space="preserve">  SO 12-10-01</t>
  </si>
  <si>
    <t>ŽST Obrnice - počeradské zhlaví, železniční svršek</t>
  </si>
  <si>
    <t>D.2.1.1.1</t>
  </si>
  <si>
    <t>Kolejový spodek</t>
  </si>
  <si>
    <t xml:space="preserve">  SO 12-11-01</t>
  </si>
  <si>
    <t>ŽST Obrnice - počeradské zhlaví, železniční spodek</t>
  </si>
  <si>
    <t>D.2.3.1</t>
  </si>
  <si>
    <t>Trakční vedení</t>
  </si>
  <si>
    <t xml:space="preserve">  SO 12-81-01</t>
  </si>
  <si>
    <t>ŽST Obrnice - počeradské zhlaví, trakční vedení</t>
  </si>
  <si>
    <t>D.2.3.4</t>
  </si>
  <si>
    <t>Ohřev výhybek (elektrický, plynový)</t>
  </si>
  <si>
    <t xml:space="preserve">  SO 12-84-01</t>
  </si>
  <si>
    <t>ŽST Obrnice - počeradské zhlaví, elektrický ohřev výměn</t>
  </si>
  <si>
    <t>D.2.3.7</t>
  </si>
  <si>
    <t>Ukolejnění kovových konstrukcí</t>
  </si>
  <si>
    <t xml:space="preserve">  SO 12-87-01</t>
  </si>
  <si>
    <t>ŽST Obrnice - počeradské zhlaví, ukolejnění kovových konstrukcí</t>
  </si>
  <si>
    <t>D.9.8</t>
  </si>
  <si>
    <t>SO 98-98 – Všeobecný objekt</t>
  </si>
  <si>
    <t xml:space="preserve">  SO 000</t>
  </si>
  <si>
    <t>Dočasné konstrukce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</si>
  <si>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</si>
  <si>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</si>
  <si>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</si>
  <si>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</si>
  <si>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</si>
  <si>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</si>
  <si>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</si>
  <si>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</si>
  <si>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</si>
  <si>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</si>
  <si>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</si>
  <si>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</si>
  <si>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</si>
  <si>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</si>
  <si>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</si>
  <si>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</si>
  <si>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</si>
  <si>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</si>
  <si>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</si>
  <si>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</si>
  <si>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</si>
  <si>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</si>
  <si>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</si>
  <si>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12-01-10</t>
  </si>
  <si>
    <t>SD</t>
  </si>
  <si>
    <t>1</t>
  </si>
  <si>
    <t>Zemní práce</t>
  </si>
  <si>
    <t>P</t>
  </si>
  <si>
    <t>13193</t>
  </si>
  <si>
    <t>HLOUBENÍ JAM ZAPAŽ I NEPAŽ TŘ III</t>
  </si>
  <si>
    <t>M3</t>
  </si>
  <si>
    <t>OTSKP</t>
  </si>
  <si>
    <t>PP</t>
  </si>
  <si>
    <t/>
  </si>
  <si>
    <t>VV</t>
  </si>
  <si>
    <t>TS</t>
  </si>
  <si>
    <t>Technická specifikace položky odpovídá příslušné cenové soustavě</t>
  </si>
  <si>
    <t>13293</t>
  </si>
  <si>
    <t>HLOUBENÍ RÝH ŠÍŘ DO 2M PAŽ I NEPAŽ TŘ. III</t>
  </si>
  <si>
    <t>14173</t>
  </si>
  <si>
    <t>PROTLAČOVÁNÍ POTRUBÍ Z PLAST HMOT DN DO 200MM</t>
  </si>
  <si>
    <t>M</t>
  </si>
  <si>
    <t>17411</t>
  </si>
  <si>
    <t>ZÁSYP JAM A RÝH ZEMINOU SE ZHUTNĚNÍM</t>
  </si>
  <si>
    <t>272324</t>
  </si>
  <si>
    <t>ZÁKLADY ZE ŽELEZOBETONU DO C25/30</t>
  </si>
  <si>
    <t>6</t>
  </si>
  <si>
    <t>Stavební práce</t>
  </si>
  <si>
    <t>61442</t>
  </si>
  <si>
    <t>ÚPRAVY POVRCHŮ VNITŘ KONSTR ZDĚNÝCH OMÍTKOU VÁP, VÁPCEM</t>
  </si>
  <si>
    <t>M2</t>
  </si>
  <si>
    <t>61444</t>
  </si>
  <si>
    <t>ÚPRAVY POVRCHŮ VNITŘ KONSTR ZDĚNÝCH OMÍTKOU ŠTUKOVOU</t>
  </si>
  <si>
    <t>702512</t>
  </si>
  <si>
    <t>PRŮRAZ ZDIVEM (PŘÍČKOU) ZDĚNÝM TLOUŠŤKY PŘES 45 DO 60 CM</t>
  </si>
  <si>
    <t>KUS</t>
  </si>
  <si>
    <t>741111</t>
  </si>
  <si>
    <t>KRABICE (ROZVODKA) INSTALAČNÍ PŘÍSTROJOVÁ PRÁZDNÁ</t>
  </si>
  <si>
    <t>741331</t>
  </si>
  <si>
    <t>ZÁSUVKA INSTALAČNÍ DVOJNÁSOBNÁ, MONTÁŽ NA KRABICI</t>
  </si>
  <si>
    <t>741523</t>
  </si>
  <si>
    <t>SVÍTIDLO INTERIÉROVÉ ZÁŘIVKOVÉ (IP 20) VČETNĚ ZDROJE PŘES 100 DO 150 W</t>
  </si>
  <si>
    <t>742G11</t>
  </si>
  <si>
    <t>KABEL NN DVOU- A TŘÍŽÍLOVÝ CU S PLASTOVOU IZOLACÍ DO 2,5 MM2</t>
  </si>
  <si>
    <t>748211</t>
  </si>
  <si>
    <t>POVRCHOVÁ ÚPRAVA NÁTĚREM</t>
  </si>
  <si>
    <t>97811</t>
  </si>
  <si>
    <t>OTLUČENÍ OMÍTKY</t>
  </si>
  <si>
    <t>7</t>
  </si>
  <si>
    <t>Kabelizace</t>
  </si>
  <si>
    <t>702112</t>
  </si>
  <si>
    <t>KABELOVÝ ŽLAB ZEMNÍ VČETNĚ KRYTU SVĚTLÉ ŠÍŘKY PŘES 120 DO 250 MM</t>
  </si>
  <si>
    <t>702620</t>
  </si>
  <si>
    <t>ODKRYTÍ A ZAKRYTÍ KABELŮ KRYTÝCH FÓLIÍ, PÁSEM NEBO DESKOU</t>
  </si>
  <si>
    <t>709110</t>
  </si>
  <si>
    <t>PROVIZORNÍ ZAJIŠTĚNÍ KABELU VE VÝKOPU</t>
  </si>
  <si>
    <t>742Y11</t>
  </si>
  <si>
    <t xml:space="preserve">PŘELOŽENÍ KABELU DO VZDÁLENOSTI 10 M VČETNĚ ZATAŽENÍ KABELU DO CHRÁNIČKY/ŽLABU - KABEL DO 4KG/M  (M)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</si>
  <si>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</si>
  <si>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</si>
  <si>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</si>
  <si>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</si>
  <si>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</si>
  <si>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75A321</t>
  </si>
  <si>
    <t>SPOJKA ROVNÁ PRO PLASTOVÉ KABELY S JÁDRY O PRŮMĚRU 1 MM2 DO 12 PÁRŮ</t>
  </si>
  <si>
    <t>75B111</t>
  </si>
  <si>
    <t>VNITŘNÍ KABELOVÉ ROZVODY DO 20 KABELŮ - DODÁVKA</t>
  </si>
  <si>
    <t>75B117</t>
  </si>
  <si>
    <t>VNITŘNÍ KABELOVÉ ROZVODY DO 20 KABELŮ - MONTÁŽ</t>
  </si>
  <si>
    <t>75B121</t>
  </si>
  <si>
    <t>VNITŘNÍ KABELOVÉ ROZVODY PŘES 20 DO 50 KABELŮ - DODÁVKA</t>
  </si>
  <si>
    <t>75B127</t>
  </si>
  <si>
    <t>VNITŘNÍ KABELOVÉ ROZVODY PŘES 20 DO 50 KABELŮ - MONTÁŽ</t>
  </si>
  <si>
    <t>75D141</t>
  </si>
  <si>
    <t>KABELOVÁ SKŘÍŇ - DODÁVKA</t>
  </si>
  <si>
    <t>75D147</t>
  </si>
  <si>
    <t>KABELOVÁ SKŘÍŇ - MONTÁŽ</t>
  </si>
  <si>
    <t>75I221</t>
  </si>
  <si>
    <t>KABEL ZEMNÍ DVOUPLÁŠŤOVÝ BEZ PANCÍŘE PRŮMĚRU ŽÍLY 0,8 MM DO 5XN</t>
  </si>
  <si>
    <t>KMČTYŘKA</t>
  </si>
  <si>
    <t>75IJ12</t>
  </si>
  <si>
    <t>MĚŘENÍ JEDNOSMĚRNÉ NA SDĚLOVACÍM KABELU</t>
  </si>
  <si>
    <t>75</t>
  </si>
  <si>
    <t>Technologie</t>
  </si>
  <si>
    <t>75B339</t>
  </si>
  <si>
    <t>SEKCE OVLÁDACÍHO STOLU, KONTROLNÍ SKŘÍNĚ - ÚPRAVA</t>
  </si>
  <si>
    <t>75B369</t>
  </si>
  <si>
    <t>KOLEJOVÁ DESKA - ÚPRAVA</t>
  </si>
  <si>
    <t>75B421</t>
  </si>
  <si>
    <t>STOJANOVÁ ŘADA PRO 2 STOJANY - DODÁVKA</t>
  </si>
  <si>
    <t>75B427</t>
  </si>
  <si>
    <t>STOJANOVÁ ŘADA PRO 2 STOJANY - MONTÁŽ</t>
  </si>
  <si>
    <t>75B471</t>
  </si>
  <si>
    <t>KABELOVÝ ROŠT VODOROVNÝ - DODÁVKA</t>
  </si>
  <si>
    <t>75B477</t>
  </si>
  <si>
    <t>KABELOVÝ ROŠT VODOROVNÝ - MONTÁŽ</t>
  </si>
  <si>
    <t>75B481</t>
  </si>
  <si>
    <t>KABELOVÝ ROŠT SVISLÝ - DODÁVKA</t>
  </si>
  <si>
    <t>75B487</t>
  </si>
  <si>
    <t>KABELOVÝ ROŠT SVISLÝ - MONTÁŽ</t>
  </si>
  <si>
    <t>75B541</t>
  </si>
  <si>
    <t>SKŘÍŇ (STOJAN) VOLNÉ VAZBY - DODÁVKA</t>
  </si>
  <si>
    <t>75B547</t>
  </si>
  <si>
    <t>SKŘÍŇ (STOJAN) VOLNÉ VAZBY - MONTÁŽ</t>
  </si>
  <si>
    <t>75B569</t>
  </si>
  <si>
    <t>ÚPRAVA RELÉOVÝCH, NAPÁJECÍCH NEBO KABELOVÝCH STOJANŮ NEBO SKŘÍNÍ</t>
  </si>
  <si>
    <t>75B711</t>
  </si>
  <si>
    <t>PŘEPĚŤOVÁ OCHRANA PRO PRVEK V KOLEJIŠTI - DODÁVKA</t>
  </si>
  <si>
    <t>75B717</t>
  </si>
  <si>
    <t>PŘEPĚŤOVÁ OCHRANA PRO PRVEK V KOLEJIŠTI - MONTÁŽ</t>
  </si>
  <si>
    <t>75C151</t>
  </si>
  <si>
    <t>PŘESTAVNÍK ELEKTROMOTORICKÝ PŘÍRUBOVÝ - DODÁVKA</t>
  </si>
  <si>
    <t>75C157</t>
  </si>
  <si>
    <t>PŘESTAVNÍK ELEKTROMOTORICKÝ PŘÍRUBOVÝ - MONTÁŽ</t>
  </si>
  <si>
    <t>75C161</t>
  </si>
  <si>
    <t>SNÍMAČ POLOHY JAZYKŮ - DODÁVKA</t>
  </si>
  <si>
    <t>75C167</t>
  </si>
  <si>
    <t>SNÍMAČ POLOHY JAZYKŮ - MONTÁŽ</t>
  </si>
  <si>
    <t>75C411</t>
  </si>
  <si>
    <t>ZÁMEK VÝMĚNOVÝ NEBO ODTLAČNÝ (JEDNODUCHÝ, KONTROLNÍ) - DODÁVKA</t>
  </si>
  <si>
    <t>75C417</t>
  </si>
  <si>
    <t>ZÁMEK VÝMĚNOVÝ NEBO ODTLAČNÝ (JEDNODUCHÝ, KONTROLNÍ) - MONTÁŽ</t>
  </si>
  <si>
    <t>75C511</t>
  </si>
  <si>
    <t>STOŽÁROVÉ NÁVĚSTIDLO DO DVOU SVĚTEL - DODÁVKA</t>
  </si>
  <si>
    <t>75C517</t>
  </si>
  <si>
    <t>STOŽÁROVÉ NÁVĚSTIDLO DO DVOU SVĚTEL - MONTÁŽ</t>
  </si>
  <si>
    <t>75C531</t>
  </si>
  <si>
    <t>STOŽÁROVÉ NÁVĚSTIDLO OD ČTYŘ SVĚTEL - DODÁVKA</t>
  </si>
  <si>
    <t>75C537</t>
  </si>
  <si>
    <t>STOŽÁROVÉ NÁVĚSTIDLO OD ČTYŘ SVĚTEL - MONTÁŽ</t>
  </si>
  <si>
    <t>75C611</t>
  </si>
  <si>
    <t>TRPASLIČÍ NÁVĚSTIDLO DO DVOU SVĚTEL - DODÁVKA</t>
  </si>
  <si>
    <t>75C617</t>
  </si>
  <si>
    <t>TRPASLIČÍ NÁVĚSTIDLO DO DVOU SVĚTEL - MONTÁŽ</t>
  </si>
  <si>
    <t>75C711</t>
  </si>
  <si>
    <t>OZNAČOVACÍ PÁS NÁVĚSTIDLA - DODÁVKA</t>
  </si>
  <si>
    <t>75C717</t>
  </si>
  <si>
    <t>OZNAČOVACÍ PÁS NÁVĚSTIDLA - MONTÁŽ</t>
  </si>
  <si>
    <t>75C911</t>
  </si>
  <si>
    <t>SNÍMAČ POČÍTAČE NÁPRAV - DODÁVKA</t>
  </si>
  <si>
    <t>75C917</t>
  </si>
  <si>
    <t>SNÍMAČ POČÍTAČE NÁPRAV - MONTÁŽ</t>
  </si>
  <si>
    <t>75C931</t>
  </si>
  <si>
    <t>SKŘÍŇ S POČÍTAČI NÁPRAV 8 BODŮ/7 ÚSEKŮ - DODÁVKA</t>
  </si>
  <si>
    <t>75C941</t>
  </si>
  <si>
    <t>DOŘEŠENÍ DALŠÍHO JEDNOHO BODU VE SKŘÍNI S POČÍTAČI NÁPRAV - DODÁVKA</t>
  </si>
  <si>
    <t>923341</t>
  </si>
  <si>
    <t>RYCHLOSTNÍK N - TABULE</t>
  </si>
  <si>
    <t>78</t>
  </si>
  <si>
    <t>Zkoušky, revize a HZS</t>
  </si>
  <si>
    <t>7,5E+128</t>
  </si>
  <si>
    <t>CELKOVÁ PROHLÍDKA ZAŘÍZENÍ A VYHOTOVENÍ REVIZNÍ ZPRÁVY</t>
  </si>
  <si>
    <t>HOD</t>
  </si>
  <si>
    <t>7,5E+138</t>
  </si>
  <si>
    <t>PŘEZKOUŠENÍ VLAKOVÝCH CEST</t>
  </si>
  <si>
    <t>7,5E+158</t>
  </si>
  <si>
    <t>PŘEZKOUŠENÍ A REGULACE NÁVĚSTIDEL</t>
  </si>
  <si>
    <t>7,5E+198</t>
  </si>
  <si>
    <t>PŘÍPRAVA A CELKOVÉ ZKOUŠKY PŘEJEZDOVÉHO ZABEZPEČOVACÍHO ZAŘÍZENÍ PRO JEDNU KOLEJ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</si>
  <si>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</si>
  <si>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</si>
  <si>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</si>
  <si>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</si>
  <si>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74F321</t>
  </si>
  <si>
    <t>PROTOKOL ZPŮSOBILOSTI</t>
  </si>
  <si>
    <t>75E1B7</t>
  </si>
  <si>
    <t>REGULACE A ZKOUŠENÍ ZABEZPEČOVACÍHO ZAŘÍZENÍ</t>
  </si>
  <si>
    <t>75E1C7</t>
  </si>
  <si>
    <t>PROTOKOL UTZ</t>
  </si>
  <si>
    <t>79</t>
  </si>
  <si>
    <t>Demontáže</t>
  </si>
  <si>
    <t>75C178</t>
  </si>
  <si>
    <t>PŘESTAVNÍK ELEKTROMOTORICKÝ - DEMONTÁŽ</t>
  </si>
  <si>
    <t>75C218</t>
  </si>
  <si>
    <t>VÝKOLEJKA S PŘESTAVNÍKEM - DEMONTÁŽ</t>
  </si>
  <si>
    <t>75C228</t>
  </si>
  <si>
    <t>VÝKOLEJKA SE ZÁMKEM - DEMONTÁŽ</t>
  </si>
  <si>
    <t>75C238</t>
  </si>
  <si>
    <t>NÁVĚSTNÍ TĚLESO PRO VÝHYBKU A VÝKOLEJKU - DEMONTÁŽ</t>
  </si>
  <si>
    <t>75C538</t>
  </si>
  <si>
    <t>STOŽÁROVÉ NÁVĚSTIDLO OD ČTYŘ SVĚTEL - DEMONTÁŽ</t>
  </si>
  <si>
    <t>75C618</t>
  </si>
  <si>
    <t>TRPASLIČÍ NÁVĚSTIDLO DO DVOU SVĚTEL - DEMONTÁŽ</t>
  </si>
  <si>
    <t>75C848</t>
  </si>
  <si>
    <t>STYKOVÝ TRANSFORMÁTOR, SYMETRIZAČNÍ A UKOLEJŇOVACÍ TLUMIVKA - DEMONTÁŽ</t>
  </si>
  <si>
    <t>75C918</t>
  </si>
  <si>
    <t>SNÍMAČ POČÍTAČE NÁPRAV - DEMONTÁŽ</t>
  </si>
  <si>
    <t>75C938</t>
  </si>
  <si>
    <t>SKŘÍŇ S POČÍTAČI NÁPRAV 8 BODŮ/7 ÚSEKŮ - DEMONTÁŽ</t>
  </si>
  <si>
    <t>75D148</t>
  </si>
  <si>
    <t>KABELOVÁ SKŘÍŇ - DEMONTÁŽ</t>
  </si>
  <si>
    <t>SO 12-30-01</t>
  </si>
  <si>
    <t>5</t>
  </si>
  <si>
    <t>122934</t>
  </si>
  <si>
    <t>ODKOPÁVKY A PROKOPÁVKY OBECNÉ TŘ. III, ODVOZ DO 5KM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</si>
  <si>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</si>
  <si>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Technická specifikace položky odpovídá příslušné cenové soustavě.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</si>
  <si>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</si>
  <si>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Přidružená stavební výroba</t>
  </si>
  <si>
    <t>701005</t>
  </si>
  <si>
    <t>VYHLEDÁVACÍ MARKER ZEMNÍ S MOŽNOSTÍ ZÁPISU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</si>
  <si>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</si>
  <si>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</si>
  <si>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</si>
  <si>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</si>
  <si>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1. Položka obsahuje:
 – přípravu podkladu pro osazení
2. Položka neobsahuje:
 X
3. Způsob měření:
Měří se metr délkový.</t>
  </si>
  <si>
    <t>702221</t>
  </si>
  <si>
    <t>KABELOVÁ CHRÁNIČKA ZEMNÍ UV STABILNÍ DN DO 100 MM</t>
  </si>
  <si>
    <t>702311</t>
  </si>
  <si>
    <t>ZAKRYTÍ KABELŮ VÝSTRAŽNOU FÓLIÍ ŠÍŘKY DO 20 CM</t>
  </si>
  <si>
    <t>1. Položka obsahuje:
 – dodávku a montáž fólie
 – přípravu podkladu pro osazení
2. Položka neobsahuje:
 X
3. Způsob měření:
Měří se metr délkový.</t>
  </si>
  <si>
    <t>702312</t>
  </si>
  <si>
    <t>ZAKRYTÍ KABELŮ VÝSTRAŽNOU FÓLIÍ ŠÍŘKY PŘES 20 DO 40 CM</t>
  </si>
  <si>
    <t>702730</t>
  </si>
  <si>
    <t>ODDĚLENÍ KABELŮ VE VÝKOPU PLASTOVOU DESKOU</t>
  </si>
  <si>
    <t>1. Položka obsahuje:
 – dodávku a montáž specifikovaného materiálu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</si>
  <si>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</si>
  <si>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</si>
  <si>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</si>
  <si>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709511</t>
  </si>
  <si>
    <t>PODPŮRNÉ A POMOCNÉ KONSTRUKCE OCELOVÉ Z PROFILŮ SVAŘOVANÝCH A ŠROUBOVANÝCH BEZ POVRCHOVÉ ÚPRAVY</t>
  </si>
  <si>
    <t>KG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</si>
  <si>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hmotnost v kilogramech.</t>
  </si>
  <si>
    <t>709611</t>
  </si>
  <si>
    <t>DEMONTÁŽ KABELOVÉHO ŽLABU/LIŠTY VČETNĚ KRYTU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</si>
  <si>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</si>
  <si>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709612</t>
  </si>
  <si>
    <t>DEMONTÁŽ CHRÁNIČKY/TRUBKY</t>
  </si>
  <si>
    <t>742H11</t>
  </si>
  <si>
    <t>KABEL NN ČTYŘ- A PĚTIŽÍLOVÝ CU S PLASTOVOU IZOLACÍ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</si>
  <si>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</si>
  <si>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</si>
  <si>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</si>
  <si>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</si>
  <si>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</si>
  <si>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</si>
  <si>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</si>
  <si>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</si>
  <si>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</si>
  <si>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</si>
  <si>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kus</t>
  </si>
  <si>
    <t>1. Položka obsahuje:
 – veškeré příslušentsví
2. Položka neobsahuje:
 X
3. Způsob měření:
Udává se počet kusů kompletní konstrukce nebo práce.</t>
  </si>
  <si>
    <t>742Y92</t>
  </si>
  <si>
    <t>OCHRANA ŠTĚRKOVÉHO LOŽE GEOTEXTILIÍ PROTI ZNEČIŠTĚNÍ (M)</t>
  </si>
  <si>
    <t xml:space="preserve">1. Položka obsahuje:                                                                                                                                                               – všechny práce spojené s ochranou štěrkového lože proti znečištění, rozprostření geotextílie v ploše                    2. Položka neobsahuje:                                                                                                                                                               X                                                                                                                                                                                                  3. Způsob měření:                                                                                                                                                                  Měří se metr čtvereční.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</si>
  <si>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</si>
  <si>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</si>
  <si>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</si>
  <si>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</si>
  <si>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</si>
  <si>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</si>
  <si>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</si>
  <si>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</si>
  <si>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Vytyčení a identifikace jednotlivých kabel. vedení, stanovení přeložek a demontáží - (prac. ob. správy SŽ)</t>
  </si>
  <si>
    <t>Dozor pracovníků provozovatele při práci na provozovaném zařízení - kabelová vedení</t>
  </si>
  <si>
    <t>747706</t>
  </si>
  <si>
    <t>ZJIŠŤOVÁNÍ STÁVAJÍCÍHO STAVU ROZVODŮ NN</t>
  </si>
  <si>
    <t>Práce při přeložkách (úpravách) stávajících zemních kabelových rozvodů - provedení provizorních tras a definitívních tras včetně rozpojování, spojkování, zapojování vodičů v průběhu výstavby (pro montáž nových i provizorních kabelů, drobné úpravy výstroje apod.) (prac. dodavatele)</t>
  </si>
  <si>
    <t>74F322</t>
  </si>
  <si>
    <t>REVIZNÍ ZPRÁVA</t>
  </si>
  <si>
    <t xml:space="preserve">1. Položka obsahuje:
 – revizi autorizovaným revizním technikem na zařízeních podle požadavku ČSN, včetně hodnocení
2. Položka neobsahuje:
 X
3. Způsob měření:
Udává se v  ks. Výpočet dle ks elektrifikovaných kolejí, neutrální pole, velikost žst., dle počtu stavebních postupů.</t>
  </si>
  <si>
    <t>74F323</t>
  </si>
  <si>
    <t>1. Položka obsahuje:
 – protokol autorizovaným revizním technikem na zařízeních podle požadavku ČSN, včetně hodnocení
2. Položka neobsahuje:
 X
3. Způsob měření:
Udává se v ks. 1ks pro 1xSO, 1xPS.</t>
  </si>
  <si>
    <t>75II11</t>
  </si>
  <si>
    <t>SPOJKA PRO CELOPLASTOVÉ KABELY BEZ PANCÍŘE DO 100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</si>
  <si>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</si>
  <si>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</si>
  <si>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</si>
  <si>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</si>
  <si>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89952A</t>
  </si>
  <si>
    <t>OBETONOVÁNÍ POTRUBÍ Z PROSTÉHO BETONU DO C20/25</t>
  </si>
  <si>
    <t>m3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</si>
  <si>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</si>
  <si>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R03360</t>
  </si>
  <si>
    <t>SLUŽBY ZAJIŠŤUJÍCÍ OSTRAHU</t>
  </si>
  <si>
    <t>KPL</t>
  </si>
  <si>
    <t>Rpoložka</t>
  </si>
  <si>
    <t>Střežení staveniště bezpečnostní službou mimo pracovní dobu</t>
  </si>
  <si>
    <t>45 dnů (10hod/den x 2 strážní x 150 Kč/hod) _x000d_
Celkem 1 = 1,000_x000d_</t>
  </si>
  <si>
    <t>SO 12-10-01</t>
  </si>
  <si>
    <t>0</t>
  </si>
  <si>
    <t>Všeobecné konstrukce a práce</t>
  </si>
  <si>
    <t>015150</t>
  </si>
  <si>
    <t xml:space="preserve">POPLATKY ZA LIKVIDACI ODPADŮ NEKONTAMINOVANÝCH - 17 05 08  ŠTĚRK Z KOLEJIŠTĚ (ODPAD PO RECYKLACI)</t>
  </si>
  <si>
    <t>T</t>
  </si>
  <si>
    <t>štěrk bez výhybek s r. výroby &lt;2000</t>
  </si>
  <si>
    <t>((1,9*297,58)-381,9+254,6) _x000d_
Celkem 438,102 = 438,102_x000d_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</si>
  <si>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</si>
  <si>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015210</t>
  </si>
  <si>
    <t xml:space="preserve">POPLATKY ZA LIKVIDACI ODPADŮ NEKONTAMINOVANÝCH - 17 01 01  ŽELEZNIČNÍ PRAŽCE BETONOVÉ</t>
  </si>
  <si>
    <t>30km,447 t/km- výhybky</t>
  </si>
  <si>
    <t>(0,0949*447) _x000d_
Celkem 42,420 = 42,420_x000d_</t>
  </si>
  <si>
    <t>015250</t>
  </si>
  <si>
    <t xml:space="preserve">POPLATKY ZA LIKVIDACI ODPADŮ NEKONTAMINOVANÝCH - 17 02 03  POLYETYLÉNOVÉ  PODLOŽKY (ŽEL. SVRŠEK)</t>
  </si>
  <si>
    <t>0,949*0,85 _x000d_
Celkem 0,806 = 0,806_x000d_</t>
  </si>
  <si>
    <t>015260</t>
  </si>
  <si>
    <t xml:space="preserve">POPLATKY ZA LIKVIDACI ODPADŮ NEKONTAMINOVANÝCH - 07 02 99  PRYŽOVÉ PODLOŽKY (ŽEL. SVRŠEK)</t>
  </si>
  <si>
    <t>015510</t>
  </si>
  <si>
    <t xml:space="preserve">POPLATKY ZA LIKVIDACI ODPADŮ NEBEZPEČNÝCH - 17 05 07*  LOKÁLNĚ ZNEČIŠTĚNÝ ŠTĚRK A ZEMINA Z KOLEJIŠTĚ (VÝHYBKY)</t>
  </si>
  <si>
    <t>3 výhybky</t>
  </si>
  <si>
    <t>201 *1,9 _x000d_
Celkem 381,9 = 381,900_x000d_</t>
  </si>
  <si>
    <t>015520</t>
  </si>
  <si>
    <t xml:space="preserve">POPLATKY ZA LIKVIDACI ODPADŮ NEBEZPEČNÝCH - 17 02 04*  ŽELEZNIČNÍ PRAŽCE DŘEVĚNÉ</t>
  </si>
  <si>
    <t>před výh. 25 a výběh z 25</t>
  </si>
  <si>
    <t>(10,3+4,24+4,23)*0,085 _x000d_
Celkem 1,595 = 1,595_x000d_</t>
  </si>
  <si>
    <t>R015540</t>
  </si>
  <si>
    <t>POPLATKY ZA LIKVIDACI ODPADŮ NEBEZPEČNÝCH - VÝHYBKY ZNEČIŠTĚNÉ MAZADLY</t>
  </si>
  <si>
    <t>Kompletní výhybky vč. příslušenství</t>
  </si>
  <si>
    <t>5*16,52 _x000d_
Celkem 82,6 = 82,600_x000d_</t>
  </si>
  <si>
    <t>Komunikace</t>
  </si>
  <si>
    <t>512550</t>
  </si>
  <si>
    <t>KOLEJOVÉ LOŽE - ZŘÍZENÍ Z KAMENIVA HRUBÉHO DRCENÉHO (ŠTĚRK)</t>
  </si>
  <si>
    <t>dle VV, pouze 30% nového, 70% recyklované</t>
  </si>
  <si>
    <t>(680,091*1,15)*0,3 _x000d_
Celkem 234,631 = 234,631_x000d_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</si>
  <si>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</si>
  <si>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</si>
  <si>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</si>
  <si>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(680,091*1,15)*0,7 _x000d_
Celkem 547,473 = 547,473_x000d_</t>
  </si>
  <si>
    <t>513550</t>
  </si>
  <si>
    <t>KOLEJOVÉ LOŽE - DOPLNĚNÍ Z KAMENIVA HRUBÉHO DRCENÉHO (ŠTĚRK)</t>
  </si>
  <si>
    <t>(680,091*0,15)*2</t>
  </si>
  <si>
    <t>542121</t>
  </si>
  <si>
    <t>SMĚROVÉ A VÝŠKOVÉ VYROVNÁNÍ KOLEJE NA PRAŽCÍCH BETONOVÝCH DO 0,05 M</t>
  </si>
  <si>
    <t>dle VV - 0,261235 +výběhy kol. č. 1 a č. 2</t>
  </si>
  <si>
    <t>(261,235+97,244+28,164-255)*1,15 _x000d_
Celkem 151,389 = 151,389_x000d_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</si>
  <si>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</si>
  <si>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542221</t>
  </si>
  <si>
    <t>SMĚROVÉ A VÝŠKOVÉ VYROVNÁNÍ VÝHYBKOVÉ KONSTRUKCE NA PRAŽCÍCH BETONOVÝCH DO 0,05 M</t>
  </si>
  <si>
    <t>5× výhybka + 25</t>
  </si>
  <si>
    <t>255+80 _x000d_
Celkem 335 = 335,000_x000d_</t>
  </si>
  <si>
    <t>542312</t>
  </si>
  <si>
    <t>NÁSLEDNÁ ÚPRAVA SMĚROVÉHO A VÝŠKOVÉHO USPOŘÁDÁNÍ KOLEJE - PRAŽCE BETONOVÉ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</si>
  <si>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</si>
  <si>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</si>
  <si>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</si>
  <si>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>549111</t>
  </si>
  <si>
    <t>BROUŠENÍ KOLEJE A VÝHYBEK</t>
  </si>
  <si>
    <t>dle VV - 261,235+výběhy kol. č. 1 a č. 2</t>
  </si>
  <si>
    <t>(261,235+98+28) _x000d_
Celkem 387,235 = 387,235_x000d_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</si>
  <si>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</si>
  <si>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549220</t>
  </si>
  <si>
    <t>PRAŽCOVÁ KOTVA VE STÁVAJÍCÍ KOLEJI</t>
  </si>
  <si>
    <t>dle kladecího plánu, před 14, za 21a, za 57</t>
  </si>
  <si>
    <t>28*3 _x000d_
Celkem 84 = 84,000_x000d_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</si>
  <si>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</si>
  <si>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</si>
  <si>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</si>
  <si>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50 m v koleji č. 1 a č. 2, za 21b, za 57</t>
  </si>
  <si>
    <t>4*50 _x000d_
Celkem 200 = 200,000_x000d_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</si>
  <si>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</si>
  <si>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</si>
  <si>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</si>
  <si>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výh.č. 25</t>
  </si>
  <si>
    <t>80 _x000d_
Celkem 80 = 80,000_x000d_</t>
  </si>
  <si>
    <t>549341</t>
  </si>
  <si>
    <t>ZŘÍZENÍ BEZSTYKOVÉ KOLEJE NA NOVÝCH ÚSECÍCH V KOLEJI</t>
  </si>
  <si>
    <t>dle VV - výhybky</t>
  </si>
  <si>
    <t>261,235-255 _x000d_
Celkem 6,235 = 6,235_x000d_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</si>
  <si>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</si>
  <si>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</si>
  <si>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</si>
  <si>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5× výhybka</t>
  </si>
  <si>
    <t>4*50+1*55 _x000d_
Celkem 255 = 255,000_x000d_</t>
  </si>
  <si>
    <t>R052193</t>
  </si>
  <si>
    <t xml:space="preserve">VÝHYBKA J60 -1:11-300 B  PRUŽNÉ UPEVNĚNÍ</t>
  </si>
  <si>
    <t xml:space="preserve">výhybka č. 54 - dodá investor z  výžisku, nutno vyměnit srdcovku (ZPTZ), jazyky a opornici (nemají perlitizaci) a příslušenství</t>
  </si>
  <si>
    <t>dodávka materiálu železničního svršku dle požadavků Technických kvalitativních podmínek staveb SŽDC, případně dle požadavků Zvláštních technických kvalitativních podmínek konkrétní stavby</t>
  </si>
  <si>
    <t>R1052173</t>
  </si>
  <si>
    <t>v.č.14 - J60 1:9-300-zlp-Pl-b-ČZP-KS-ZPTZ-K2</t>
  </si>
  <si>
    <t>výhybka č. 14</t>
  </si>
  <si>
    <t>dodávka materiálu železničního svršku dle požadavků Technických kvalitativních podmínek staveb SŽDC, případně dle požadavků Zvláštních technických kvalitativních podmínek konkrétní stavby
příplatek za žlab.pražec 2 ks, perlitizace ohn. jazyka 1 ks, 
perlitizace př. opornice 1 ks
2 ks prodl.kl. stoličky
CD-před výhybku
2 ks. přech.kol 49E1/60E2 dl.12,5 (8,9/3,6)
6 ks krátký bet.pražec</t>
  </si>
  <si>
    <t>R2052173</t>
  </si>
  <si>
    <t>v.č.21B - J60 1:9-300-zlp-Pl-b-ČZP-KS-ZPTZ-K2</t>
  </si>
  <si>
    <t>výhybka č. 21B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</si>
  <si>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CD-před výhybku
10 ks krátký bet.pražec</t>
  </si>
  <si>
    <t>R3052173</t>
  </si>
  <si>
    <t>spojka 14-21B JKS 60E2 1:19-300-b</t>
  </si>
  <si>
    <t>dodávka materiálu železničního svršku dle požadavků Technických kvalitativních podmínek staveb SŽDC, případně dle požadavků Zvláštních technických kvalitativních podmínek konkrétní stavby
15 ks krátký bet.pražec
2 ks přechod.kol. 49E1/60E2 12,5m (6,5/6)</t>
  </si>
  <si>
    <t>R4052173</t>
  </si>
  <si>
    <t>v.č.21A - J60 1:9-300-zlp-Pp-b-ČZP-KS-ZPTZ-K2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</si>
  <si>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15 ks krátký bet.pražec
2 ks přechod.kol. 49E1/60E2 10,3m (5,15/5,15)</t>
  </si>
  <si>
    <t>R5052173</t>
  </si>
  <si>
    <t>v.č.57 - J60 1:9-300-zlp-Pp-b-ČZP-KS-ZPTZ-K2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</si>
  <si>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CD-před výhybku
4 ks krátký bet.pražec
CD-za výhybku
2 ks přechod.kol. 49E1/60E2 10m (4/6)
13 ks krátký bet.pražec</t>
  </si>
  <si>
    <t>R527352</t>
  </si>
  <si>
    <t>KOLEJ 60 E2 DLOUHÉ PASY TEPELNĚ OPRACOVANÉ, ROZD. "U", BEZSTYKOVÁ, PR. BET. BEZPODKLADNICOVÝ, UP. PRUŽNÉ</t>
  </si>
  <si>
    <t>dle VV</t>
  </si>
  <si>
    <t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</si>
  <si>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R527372</t>
  </si>
  <si>
    <t>KOLEJ 60 E2 DLOUHÉ PASY TEPELNĚ OPRACOVANÉ, ROZD. "U", BEZSTYKOVÁ, PR. BET. VÝHYBKOVÝ KRÁTKÝ, UP. PRUŽNÉ</t>
  </si>
  <si>
    <t>R527392</t>
  </si>
  <si>
    <t>KOLEJ 60 E2 DLOUHÉ PASY TEPELNĚ OPRACOVANÉ, ROZD. "U", BEZSTYKOVÁ, PR. BET. VÝHYBKOVÝ DLOUHÝ, UP. PRUŽNÉ</t>
  </si>
  <si>
    <t xml:space="preserve"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</si>
  <si>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R545112</t>
  </si>
  <si>
    <t>SVAR KOLEJNIC (STEJNÉHO TVARU) 60 E2, R 65 SPOJITĚ</t>
  </si>
  <si>
    <t>kompletní svaření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</si>
  <si>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</si>
  <si>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9</t>
  </si>
  <si>
    <t>Ostatní práce</t>
  </si>
  <si>
    <t>923131</t>
  </si>
  <si>
    <t>NÁMEZNÍK</t>
  </si>
  <si>
    <t>5 kusů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</si>
  <si>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</si>
  <si>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923491</t>
  </si>
  <si>
    <t>STANIČNÍK - TABULE "ŠIROKÁ"</t>
  </si>
  <si>
    <t>2*232,100+4*232,900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</si>
  <si>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</si>
  <si>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965010</t>
  </si>
  <si>
    <t>ODSTRANĚNÍ KOLEJOVÉHO LOŽE A DRÁŽNÍCH STEZEK</t>
  </si>
  <si>
    <t>862,578*1,15 _x000d_
Celkem 991,965 = 991,965_x000d_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</si>
  <si>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</si>
  <si>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</si>
  <si>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</si>
  <si>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</si>
  <si>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30% se odváží na skládku, odhad projektanta, skládka 30 km/cesta</t>
  </si>
  <si>
    <t>8927,685 _x000d_
Celkem 8927,685 = 8927,685_x000d_</t>
  </si>
  <si>
    <t>965023</t>
  </si>
  <si>
    <t>ODSTRANĚNÍ KOLEJOVÉHO LOŽE A DRÁŽNÍCH STEZEK - ODVOZ NA RECYKLACI</t>
  </si>
  <si>
    <t xml:space="preserve">dle VV, uvažováno s přesuny  do 10 km</t>
  </si>
  <si>
    <t>991,965*10 _x000d_
Celkem 9919,65 = 9919,650_x000d_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</si>
  <si>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</si>
  <si>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</si>
  <si>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</si>
  <si>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94,95 _x000d_
Celkem 94,95 = 94,950_x000d_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</si>
  <si>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</si>
  <si>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</si>
  <si>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</si>
  <si>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</si>
  <si>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15km,592 t/km- výhybky</t>
  </si>
  <si>
    <t>(0,09495*592)*15 _x000d_
Celkem 843,156 = 843,156_x000d_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</si>
  <si>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</si>
  <si>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965123</t>
  </si>
  <si>
    <t>DEMONTÁŽ KOLEJE NA DŘEVĚNÝCH PRAŽCÍCH DO KOLEJOVÝCH POLÍ S ODVOZEM NA MONTÁŽNÍ ZÁKLADNU S NÁSLEDNÝM ROZEBRÁNÍM</t>
  </si>
  <si>
    <t>za KV 25</t>
  </si>
  <si>
    <t>10,3 _x000d_
Celkem 10,3 = 10,300_x000d_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</si>
  <si>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</si>
  <si>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</si>
  <si>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</si>
  <si>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15km,310 t/km</t>
  </si>
  <si>
    <t>47,895 _x000d_
Celkem 47,895 = 47,895_x000d_</t>
  </si>
  <si>
    <t>965223</t>
  </si>
  <si>
    <t>DEMONTÁŽ VÝHYBKOVÉ KONSTRUKCE NA DŘEVĚNÝCH PRAŽCÍCH DO KOLEJOVÝCH POLÍ S ODVOZEM NA MONTÁŽNÍ ZÁKLADNU S NÁSLEDNÝM ROZEBRÁNÍM</t>
  </si>
  <si>
    <t>5*50 _x000d_
Celkem 250 = 250,000_x000d_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</si>
  <si>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</si>
  <si>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965226</t>
  </si>
  <si>
    <t>DEMONTÁŽ VÝHYBKOVÉ KONSTRUKCE NA DŘEVĚNÝCH PRAŽCÍCH - ODVOZ ROZEBRANÝCH SOUČÁSTÍ (Z MÍSTA DEMONTÁŽE NEBO Z MONTÁŽNÍ ZÁKLADNY) K LIKVIDACI</t>
  </si>
  <si>
    <t>15km</t>
  </si>
  <si>
    <t>83*15 _x000d_
Celkem 1245 = 1245,000_x000d_</t>
  </si>
  <si>
    <t>965831</t>
  </si>
  <si>
    <t>DEMONTÁŽ NÁMEZNÍKU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</si>
  <si>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</si>
  <si>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</si>
  <si>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</si>
  <si>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</si>
  <si>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</si>
  <si>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</si>
  <si>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hektometrovníky</t>
  </si>
  <si>
    <t>2 _x000d_
Celkem 2 = 2,000_x000d_</t>
  </si>
  <si>
    <t>965842</t>
  </si>
  <si>
    <t>DEMONTÁŽ JAKÉKOLIV NÁVĚSTI - ODVOZ (NA LIKVIDACI ODPADŮ NEBO JINÉ URČENÉ MÍSTO)</t>
  </si>
  <si>
    <t>30km</t>
  </si>
  <si>
    <t>23,4 _x000d_
Celkem 23,4 = 23,400_x000d_</t>
  </si>
  <si>
    <t>SO 12-11-01</t>
  </si>
  <si>
    <t>015111</t>
  </si>
  <si>
    <t xml:space="preserve">POPLATKY ZA LIKVIDACI ODPADŮ NEKONTAMINOVANÝCH - 17 05 04  VYTĚŽENÉ ZEMINY A HORNINY -  I. TŘÍDA TĚŽITELNOSTI</t>
  </si>
  <si>
    <t>OTSKP 24</t>
  </si>
  <si>
    <t>(1117,915+177,915+3,2)*1,8 _x000d_
Celkem 2338,254 = 2338,254_x000d_</t>
  </si>
  <si>
    <t>12</t>
  </si>
  <si>
    <t>Odkopávky a prokopávky</t>
  </si>
  <si>
    <t>123738</t>
  </si>
  <si>
    <t>ODKOP PRO SPOD STAVBU SILNIC A ŽELEZNIC TŘ. I, ODVOZ DO 20KM</t>
  </si>
  <si>
    <t>972,1*1,15 _x000d_
Celkem 1117,915 = 1117,915_x000d_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</si>
  <si>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</si>
  <si>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123739</t>
  </si>
  <si>
    <t>PŘÍPLATEK ZA DALŠÍ 1KM DOPRAVY ZEMINY</t>
  </si>
  <si>
    <t>10 km na skládku</t>
  </si>
  <si>
    <t>1117,915*10 _x000d_
Celkem 11179,15 = 11179,150_x000d_</t>
  </si>
  <si>
    <t>položka zahrnuje příplatek k vodorovnému přemístění zeminy za každý další 1km nad 20km</t>
  </si>
  <si>
    <t>13</t>
  </si>
  <si>
    <t>Hloubené vykopávky</t>
  </si>
  <si>
    <t>132738</t>
  </si>
  <si>
    <t>HLOUBENÍ RÝH ŠÍŘ DO 2M PAŽ I NEPAŽ TŘ. I, ODVOZ DO 20KM</t>
  </si>
  <si>
    <t>dle VV, odvodnění</t>
  </si>
  <si>
    <t>154,709*1,15 _x000d_
Celkem 177,915 = 177,915_x000d_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</si>
  <si>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</si>
  <si>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132739</t>
  </si>
  <si>
    <t>177,915*10 _x000d_
Celkem 1779,15 = 1779,150_x000d_</t>
  </si>
  <si>
    <t>133738</t>
  </si>
  <si>
    <t>HLOUBENÍ ŠACHET ZAPAŽ I NEPAŽ TŘ. I, ODVOZ DO 20KM</t>
  </si>
  <si>
    <t>trativodní šachty</t>
  </si>
  <si>
    <t>0,4*2*4 _x000d_
Celkem 3,2 = 3,200_x000d_</t>
  </si>
  <si>
    <t>133739</t>
  </si>
  <si>
    <t>10 km</t>
  </si>
  <si>
    <t>3,2*10 _x000d_
Celkem 32 = 32,000_x000d_</t>
  </si>
  <si>
    <t>17</t>
  </si>
  <si>
    <t>Konstrukce zemin</t>
  </si>
  <si>
    <t>17511</t>
  </si>
  <si>
    <t>OBSYP POTRUBÍ A OBJEKTŮ SE ZHUTNĚNÍM</t>
  </si>
  <si>
    <t>zásyp odvodnění, dle VV</t>
  </si>
  <si>
    <t>358,176m3 _x000d_
Celkem 358,176 = 358,176_x000d_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</si>
  <si>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</si>
  <si>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</t>
  </si>
  <si>
    <t>Povrchové úpravy terénu</t>
  </si>
  <si>
    <t>18090</t>
  </si>
  <si>
    <t>VŠEOBECNÉ ÚPRAVY OSTATNÍCH PLOCH</t>
  </si>
  <si>
    <t>kvalifikovaný odhad projektanta</t>
  </si>
  <si>
    <t>1500m2 _x000d_
Celkem 1500 = 1500,000_x000d_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</si>
  <si>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</si>
  <si>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</si>
  <si>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</si>
  <si>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průměrná šířka poj 1 kolejí = 6m</t>
  </si>
  <si>
    <t>261,235*6 _x000d_
Celkem 1576,41 = 1576,410_x000d_</t>
  </si>
  <si>
    <t>položka zahrnuje úpravu pláně včetně vyrovnání výškových rozdílů. Míru zhutnění určuje projekt.</t>
  </si>
  <si>
    <t>2</t>
  </si>
  <si>
    <t>Základy</t>
  </si>
  <si>
    <t>212655</t>
  </si>
  <si>
    <t>TRATIVODY KOMPL Z TRUB Z PLAST HM DN DO 300MM, RÝHA TŘ I</t>
  </si>
  <si>
    <t>dle situace</t>
  </si>
  <si>
    <t>148m _x000d_
Celkem 148 = 148,000_x000d_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</si>
  <si>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</si>
  <si>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</si>
  <si>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</si>
  <si>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1,2*148 _x000d_
Celkem 177,6 = 177,600_x000d_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</si>
  <si>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</si>
  <si>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50</t>
  </si>
  <si>
    <t>Konstrukční vrstvy tělesa železničního spodku</t>
  </si>
  <si>
    <t>501101</t>
  </si>
  <si>
    <t>ZŘÍZENÍ KONSTRUKČNÍ VRSTVY TĚLESA ŽELEZNIČNÍHO SPODKU ZE ŠTĚRKODRTI NOVÉ</t>
  </si>
  <si>
    <t>Využití recyklátů z SO 11-10-01</t>
  </si>
  <si>
    <t>488,487-146,902 _x000d_
Celkem 341,585 = 341,585_x000d_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</si>
  <si>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</si>
  <si>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</si>
  <si>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</si>
  <si>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>146,902m3 _x000d_
Celkem 146,902 = 146,902_x000d_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</si>
  <si>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</si>
  <si>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</si>
  <si>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</si>
  <si>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Štěrkodrť ŠD 0/32, tl. 250 mm</t>
  </si>
  <si>
    <t>486,05*1,1 _x000d_
Celkem 534,655 = 534,655_x000d_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</si>
  <si>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</si>
  <si>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</si>
  <si>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</si>
  <si>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>Cementová stabilizace SC, tl. 300 mm</t>
  </si>
  <si>
    <t>486,05*1,2 _x000d_
Celkem 583,26 = 583,260_x000d_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</si>
  <si>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</si>
  <si>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80</t>
  </si>
  <si>
    <t>Potrubí</t>
  </si>
  <si>
    <t>894846</t>
  </si>
  <si>
    <t>ŠACHTY KANALIZAČNÍ PLASTOVÉ D 400MM</t>
  </si>
  <si>
    <t>dle TZ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</si>
  <si>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</si>
  <si>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SO 12-81-01</t>
  </si>
  <si>
    <t>SOUPIS PRACÍ / ROZPOČET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</si>
  <si>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</si>
  <si>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</si>
  <si>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</si>
  <si>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74C131</t>
  </si>
  <si>
    <t>VÝMĚNA IZOLÁTORU V KONZOLE, SIK NEBO LANĚ (PODÉLNÉM, PŘÍČNÉM, SMĚROVÉM)</t>
  </si>
  <si>
    <t>1. Položka obsahuje:
 – materiál, demontáž a montáž izolátoru vč. mechanizmů a spojovacího a pomocného materiálu
 – definitivní regulaci konzoly, SIK nebo lana
2. Položka neobsahuje:
 X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</si>
  <si>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</si>
  <si>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</si>
  <si>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</si>
  <si>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</si>
  <si>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</si>
  <si>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</si>
  <si>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74C311</t>
  </si>
  <si>
    <t>KŘÍŽENÍ SESTAV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</si>
  <si>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</si>
  <si>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</si>
  <si>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</si>
  <si>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</si>
  <si>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</si>
  <si>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</si>
  <si>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</si>
  <si>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</si>
  <si>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</si>
  <si>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</si>
  <si>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</si>
  <si>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74C584</t>
  </si>
  <si>
    <t>TAŽENÍ TROLEJE 150 MM2 CU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</si>
  <si>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</si>
  <si>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</si>
  <si>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</si>
  <si>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</si>
  <si>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</si>
  <si>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</si>
  <si>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</si>
  <si>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</si>
  <si>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</si>
  <si>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</si>
  <si>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</si>
  <si>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74C733</t>
  </si>
  <si>
    <t>PROUDOVÉ PROPOJENÍ SESTAV TV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</si>
  <si>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</si>
  <si>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</si>
  <si>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</si>
  <si>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</si>
  <si>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</si>
  <si>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</si>
  <si>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</si>
  <si>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</si>
  <si>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</si>
  <si>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</si>
  <si>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</si>
  <si>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</si>
  <si>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</si>
  <si>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1. Položka obsahuje:
 – vyhotovení dokladu právnickou osobou o trolejových vedeních a trakčních zařízeních
2. Položka neobsahuje:
 X
3. Způsob měření:
Udává se v ks. 1ks pro 1x SO, PS.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</si>
  <si>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</si>
  <si>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</si>
  <si>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</si>
  <si>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</si>
  <si>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</si>
  <si>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3</t>
  </si>
  <si>
    <t>74F441</t>
  </si>
  <si>
    <t>DEMONTÁŽ DĚLIČŮ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</si>
  <si>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</si>
  <si>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</si>
  <si>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</si>
  <si>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</si>
  <si>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</si>
  <si>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</si>
  <si>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</si>
  <si>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SO 12-84-01</t>
  </si>
  <si>
    <t>ZEMNÍ PRÁCE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</si>
  <si>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</si>
  <si>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702211</t>
  </si>
  <si>
    <t>KABELOVÁ CHRÁNIČKA ZEMNÍ DN DO 100 MM</t>
  </si>
  <si>
    <t>1. Položka obsahuje:
 – pomocné mechanismy
2. Položka neobsahuje:
 – obnovu a výměnu poškozených krytů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</si>
  <si>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</si>
  <si>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</si>
  <si>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</si>
  <si>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KABELY</t>
  </si>
  <si>
    <t>742I11</t>
  </si>
  <si>
    <t>KABEL NN CU OVLÁDACÍ 7-12ŽÍLOVÝ DO 2,5 MM2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</si>
  <si>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</si>
  <si>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</si>
  <si>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</si>
  <si>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</si>
  <si>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</si>
  <si>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</si>
  <si>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</si>
  <si>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</si>
  <si>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</si>
  <si>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</si>
  <si>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</si>
  <si>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EOV</t>
  </si>
  <si>
    <t>74381B</t>
  </si>
  <si>
    <t xml:space="preserve">VÝSTROJ EOV PRO VÝHYBKU  JEDNODUCHOU TVARU 1:9-300, 1:11-300 - PRODLOUŽENÝ OHŘEV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</si>
  <si>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</si>
  <si>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743832</t>
  </si>
  <si>
    <t xml:space="preserve">VÝSTROJ EOV PRO VÝHYBKU  KŘIŽOVATKOVOU TVARU 1:11-300 S PHS</t>
  </si>
  <si>
    <t>743842</t>
  </si>
  <si>
    <t xml:space="preserve">VÝSTROJ EOV PRO VÝHYBKU  - DOPLNĚNÍ VÝHYBKY O OHŘEV TÁHEL</t>
  </si>
  <si>
    <t>1. Položka obsahuje: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</si>
  <si>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</si>
  <si>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</si>
  <si>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</si>
  <si>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743937</t>
  </si>
  <si>
    <t>ROZVADĚČ EOV - NÁVĚJOVÉ ČIDLO</t>
  </si>
  <si>
    <t>4</t>
  </si>
  <si>
    <t>EOV DOPLNĚNÍ PROGRAMOVÉHO VYBAVENÍ ELEKTRODISPEČINKU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</si>
  <si>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</si>
  <si>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</si>
  <si>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</si>
  <si>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743A51</t>
  </si>
  <si>
    <t>UVEDENÍ EPZ DO PROVOZU, VNITŘNÍ SEŘÍZENÍ A NASTAVENÍ SYSTÉMU EPZ, DO 6 KS STOJANŮ</t>
  </si>
  <si>
    <t>1. Položka obsahuje:
 – nastavení a seřízení zařízení zařízení v kolejišti i v rozvodně EPZ, provedení zkoušek, dodání atestů a revizních zpráv
2. Položka neobsahuje:
 X
3. Způsob měření:
Udává se počet kusů kompletní konstrukce nebo práce.</t>
  </si>
  <si>
    <t>EOV DEMONTÁŽE</t>
  </si>
  <si>
    <t>743Z41</t>
  </si>
  <si>
    <t>DEMONTÁŽ ZAŘÍZENÍ EOV NA VÝHYBCE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</si>
  <si>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</si>
  <si>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</si>
  <si>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</si>
  <si>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tkm</t>
  </si>
  <si>
    <t>VÝCHOZÍ REVIZE A PROTOKOLY</t>
  </si>
  <si>
    <t>SO 12-87-01</t>
  </si>
  <si>
    <t>Dodávka a montáž</t>
  </si>
  <si>
    <t>74C921</t>
  </si>
  <si>
    <t>PŘÍMÉ UKOLEJNĚNÍ KONSTRUKCE VŠECH TYPŮ (VČETNĚ VÝZTUŽNÝCH DVOJIC) - 1 VODIČ</t>
  </si>
  <si>
    <t>74F459</t>
  </si>
  <si>
    <t>DEMONTÁŽ UKOLEJNĚNÍ KONSTRUKCÍ A PODPĚR VČETNĚ UCHYCENÍ A VODIČE</t>
  </si>
  <si>
    <t>SO 000</t>
  </si>
  <si>
    <t>027121</t>
  </si>
  <si>
    <t>PROVIZORNÍ PŘÍSTUPOVÉ CESTY - ZŘÍZENÍ</t>
  </si>
  <si>
    <t>přístupy ke kolejím a nástupištím (vč. přístupu od spol. Vellerin - nutno projednat a smluvně ošetřit)</t>
  </si>
  <si>
    <t>100m2 _x000d_
Celkem 100 = 100,000_x000d_</t>
  </si>
  <si>
    <t>zahrnuje veškeré náklady spojené s objednatelem požadovanými zařízeními</t>
  </si>
  <si>
    <t>027123</t>
  </si>
  <si>
    <t>PROVIZORNÍ PŘÍSTUPOVÉ CESTY - ZRUŠENÍ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</si>
  <si>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</si>
  <si>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</si>
  <si>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</si>
  <si>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</si>
  <si>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</si>
  <si>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</si>
  <si>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</si>
  <si>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</si>
  <si>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</si>
  <si>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</si>
  <si>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</si>
  <si>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</si>
  <si>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</si>
  <si>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</si>
  <si>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</si>
  <si>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</si>
  <si>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</si>
  <si>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</si>
  <si>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</si>
  <si>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</si>
  <si>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</si>
  <si>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</si>
  <si>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</si>
  <si>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</si>
  <si>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</si>
  <si>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</si>
  <si>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</si>
  <si>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</si>
  <si>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 stavby</t>
  </si>
  <si>
    <t>VSEOB008</t>
  </si>
  <si>
    <t>Průzkumy, kontaminace a rozbory + Provozní vlivy Rušení prací železničním provozem</t>
  </si>
  <si>
    <t>Položka obsahuje náklady na průzkumy či rozbory prováděné v rámci realizace</t>
  </si>
  <si>
    <t>v předepsaném rozsahu a počtu dle VTP a ZTP, širáá trať nebo dopravny s kolejovým rozvětvením s počtem vlaků za směnu 8,5 hod. do 25 _x000d_
Celkem 1 = 1,000_x000d_</t>
  </si>
  <si>
    <t>VSEOB009</t>
  </si>
  <si>
    <t>Geodetické práce Kontrola PPK při směrové a výškové úpravě koleje zaměřením APK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</si>
</sst>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C10+C13+C15+C17+C19+C21+C23</f>
        <v>0</v>
      </c>
    </row>
    <row r="7">
      <c r="B7" s="7" t="s">
        <v>5</v>
      </c>
      <c r="C7" s="8">
        <f>E10+E13+E15+E17+E19+E21+E23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 ht="25.5">
      <c r="A11" s="10" t="s">
        <v>14</v>
      </c>
      <c r="B11" s="10" t="s">
        <v>15</v>
      </c>
      <c r="C11" s="11">
        <f>'PS 12-01-10'!M8</f>
        <v>0</v>
      </c>
      <c r="D11" s="11">
        <f>SUMIFS('PS 12-01-10'!O:O,'PS 12-01-10'!A:A,"P")</f>
        <v>0</v>
      </c>
      <c r="E11" s="11">
        <f>C11+D11</f>
        <v>0</v>
      </c>
      <c r="F11" s="12">
        <f>'PS 12-01-10'!T7</f>
        <v>0</v>
      </c>
    </row>
    <row r="12">
      <c r="A12" s="10" t="s">
        <v>16</v>
      </c>
      <c r="B12" s="10" t="s">
        <v>17</v>
      </c>
      <c r="C12" s="11">
        <f>'SO 12-30-01'!M8</f>
        <v>0</v>
      </c>
      <c r="D12" s="11">
        <f>SUMIFS('SO 12-30-01'!O:O,'SO 12-30-01'!A:A,"P")</f>
        <v>0</v>
      </c>
      <c r="E12" s="11">
        <f>C12+D12</f>
        <v>0</v>
      </c>
      <c r="F12" s="12">
        <f>'SO 12-30-01'!T7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12-10-01'!M8</f>
        <v>0</v>
      </c>
      <c r="D14" s="11">
        <f>SUMIFS('SO 12-10-01'!O:O,'SO 12-10-01'!A:A,"P")</f>
        <v>0</v>
      </c>
      <c r="E14" s="11">
        <f>C14+D14</f>
        <v>0</v>
      </c>
      <c r="F14" s="12">
        <f>'SO 12-10-01'!T7</f>
        <v>0</v>
      </c>
    </row>
    <row r="15">
      <c r="A15" s="10" t="s">
        <v>22</v>
      </c>
      <c r="B15" s="10" t="s">
        <v>23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24</v>
      </c>
      <c r="B16" s="10" t="s">
        <v>25</v>
      </c>
      <c r="C16" s="11">
        <f>'SO 12-11-01'!M8</f>
        <v>0</v>
      </c>
      <c r="D16" s="11">
        <f>SUMIFS('SO 12-11-01'!O:O,'SO 12-11-01'!A:A,"P")</f>
        <v>0</v>
      </c>
      <c r="E16" s="11">
        <f>C16+D16</f>
        <v>0</v>
      </c>
      <c r="F16" s="12">
        <f>'SO 12-11-01'!T7</f>
        <v>0</v>
      </c>
    </row>
    <row r="17">
      <c r="A17" s="10" t="s">
        <v>26</v>
      </c>
      <c r="B17" s="10" t="s">
        <v>27</v>
      </c>
      <c r="C17" s="11">
        <f>C18</f>
        <v>0</v>
      </c>
      <c r="D17" s="11">
        <f>D18</f>
        <v>0</v>
      </c>
      <c r="E17" s="11">
        <f>C17+D17</f>
        <v>0</v>
      </c>
      <c r="F17" s="12">
        <f>F18</f>
        <v>0</v>
      </c>
    </row>
    <row r="18">
      <c r="A18" s="10" t="s">
        <v>28</v>
      </c>
      <c r="B18" s="10" t="s">
        <v>29</v>
      </c>
      <c r="C18" s="11">
        <f>'SO 12-81-01'!M8</f>
        <v>0</v>
      </c>
      <c r="D18" s="11">
        <f>SUMIFS('SO 12-81-01'!O:O,'SO 12-81-01'!A:A,"P")</f>
        <v>0</v>
      </c>
      <c r="E18" s="11">
        <f>C18+D18</f>
        <v>0</v>
      </c>
      <c r="F18" s="12">
        <f>'SO 12-81-01'!T7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33</v>
      </c>
      <c r="C20" s="11">
        <f>'SO 12-84-01'!M8</f>
        <v>0</v>
      </c>
      <c r="D20" s="11">
        <f>SUMIFS('SO 12-84-01'!O:O,'SO 12-84-01'!A:A,"P")</f>
        <v>0</v>
      </c>
      <c r="E20" s="11">
        <f>C20+D20</f>
        <v>0</v>
      </c>
      <c r="F20" s="12">
        <f>'SO 12-84-01'!T7</f>
        <v>0</v>
      </c>
    </row>
    <row r="21">
      <c r="A21" s="10" t="s">
        <v>34</v>
      </c>
      <c r="B21" s="10" t="s">
        <v>35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36</v>
      </c>
      <c r="B22" s="10" t="s">
        <v>37</v>
      </c>
      <c r="C22" s="11">
        <f>'SO 12-87-01'!M8</f>
        <v>0</v>
      </c>
      <c r="D22" s="11">
        <f>SUMIFS('SO 12-87-01'!O:O,'SO 12-87-01'!A:A,"P")</f>
        <v>0</v>
      </c>
      <c r="E22" s="11">
        <f>C22+D22</f>
        <v>0</v>
      </c>
      <c r="F22" s="12">
        <f>'SO 12-87-01'!T7</f>
        <v>0</v>
      </c>
    </row>
    <row r="23">
      <c r="A23" s="10" t="s">
        <v>38</v>
      </c>
      <c r="B23" s="10" t="s">
        <v>39</v>
      </c>
      <c r="C23" s="11">
        <f>C24+C25</f>
        <v>0</v>
      </c>
      <c r="D23" s="11">
        <f>D24+D25</f>
        <v>0</v>
      </c>
      <c r="E23" s="11">
        <f>C23+D23</f>
        <v>0</v>
      </c>
      <c r="F23" s="12">
        <f>F24+F25</f>
        <v>0</v>
      </c>
    </row>
    <row r="24">
      <c r="A24" s="10" t="s">
        <v>40</v>
      </c>
      <c r="B24" s="10" t="s">
        <v>41</v>
      </c>
      <c r="C24" s="11">
        <f>'SO 000'!M8</f>
        <v>0</v>
      </c>
      <c r="D24" s="11">
        <f>SUMIFS('SO 000'!O:O,'SO 000'!A:A,"P")</f>
        <v>0</v>
      </c>
      <c r="E24" s="11">
        <f>C24+D24</f>
        <v>0</v>
      </c>
      <c r="F24" s="12">
        <f>'SO 000'!T7</f>
        <v>0</v>
      </c>
    </row>
    <row r="25">
      <c r="A25" s="10" t="s">
        <v>42</v>
      </c>
      <c r="B25" s="10" t="s">
        <v>43</v>
      </c>
      <c r="C25" s="11">
        <f>'SO 98-98'!M8</f>
        <v>0</v>
      </c>
      <c r="D25" s="11">
        <f>SUMIFS('SO 98-98'!O:O,'SO 98-98'!A:A,"P")</f>
        <v>0</v>
      </c>
      <c r="E25" s="11">
        <f>C25+D25</f>
        <v>0</v>
      </c>
      <c r="F25" s="12">
        <f>'SO 98-98'!T7</f>
        <v>0</v>
      </c>
    </row>
    <row r="26">
      <c r="A26" s="13"/>
      <c r="B26" s="13"/>
      <c r="C26" s="14"/>
      <c r="D26" s="14"/>
      <c r="E26" s="14"/>
      <c r="F26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COUNTIFS(L8:L47,"=0",A8:A47,"P")+COUNTIFS(L8:L47,"",A8:A47,"P")+SUM(Q8:Q47)</f>
        <v>0</v>
      </c>
    </row>
    <row r="8">
      <c r="A8" s="1" t="s">
        <v>64</v>
      </c>
      <c r="C8" s="22" t="s">
        <v>751</v>
      </c>
      <c r="E8" s="23" t="s">
        <v>43</v>
      </c>
      <c r="L8" s="24">
        <f>L9+L22</f>
        <v>0</v>
      </c>
      <c r="M8" s="24">
        <f>M9+M22</f>
        <v>0</v>
      </c>
      <c r="N8" s="25"/>
    </row>
    <row r="9">
      <c r="A9" s="1" t="s">
        <v>66</v>
      </c>
      <c r="C9" s="22" t="s">
        <v>67</v>
      </c>
      <c r="E9" s="23" t="s">
        <v>752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69</v>
      </c>
      <c r="B10" s="1">
        <v>1</v>
      </c>
      <c r="C10" s="26" t="s">
        <v>753</v>
      </c>
      <c r="D10" t="s">
        <v>75</v>
      </c>
      <c r="E10" s="27" t="s">
        <v>754</v>
      </c>
      <c r="F10" s="28" t="s">
        <v>337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756</v>
      </c>
    </row>
    <row r="12" ht="25.5">
      <c r="A12" s="1" t="s">
        <v>76</v>
      </c>
      <c r="E12" s="32" t="s">
        <v>757</v>
      </c>
    </row>
    <row r="13" ht="153">
      <c r="A13" s="1" t="s">
        <v>77</v>
      </c>
      <c r="E13" s="27" t="s">
        <v>758</v>
      </c>
    </row>
    <row r="14">
      <c r="A14" s="1" t="s">
        <v>69</v>
      </c>
      <c r="B14" s="1">
        <v>2</v>
      </c>
      <c r="C14" s="26" t="s">
        <v>759</v>
      </c>
      <c r="D14" t="s">
        <v>75</v>
      </c>
      <c r="E14" s="27" t="s">
        <v>760</v>
      </c>
      <c r="F14" s="28" t="s">
        <v>337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756</v>
      </c>
    </row>
    <row r="16" ht="25.5">
      <c r="A16" s="1" t="s">
        <v>76</v>
      </c>
      <c r="E16" s="32" t="s">
        <v>757</v>
      </c>
    </row>
    <row r="17" ht="114.75">
      <c r="A17" s="1" t="s">
        <v>77</v>
      </c>
      <c r="E17" s="27" t="s">
        <v>761</v>
      </c>
    </row>
    <row r="18">
      <c r="A18" s="1" t="s">
        <v>69</v>
      </c>
      <c r="B18" s="1">
        <v>3</v>
      </c>
      <c r="C18" s="26" t="s">
        <v>762</v>
      </c>
      <c r="D18" t="s">
        <v>75</v>
      </c>
      <c r="E18" s="27" t="s">
        <v>763</v>
      </c>
      <c r="F18" s="28" t="s">
        <v>337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756</v>
      </c>
    </row>
    <row r="20" ht="25.5">
      <c r="A20" s="1" t="s">
        <v>76</v>
      </c>
      <c r="E20" s="32" t="s">
        <v>757</v>
      </c>
    </row>
    <row r="21" ht="114.75">
      <c r="A21" s="1" t="s">
        <v>77</v>
      </c>
      <c r="E21" s="27" t="s">
        <v>764</v>
      </c>
    </row>
    <row r="22">
      <c r="A22" s="1" t="s">
        <v>66</v>
      </c>
      <c r="C22" s="22" t="s">
        <v>575</v>
      </c>
      <c r="E22" s="23" t="s">
        <v>765</v>
      </c>
      <c r="L22" s="24">
        <f>SUMIFS(L23:L46,A23:A46,"P")</f>
        <v>0</v>
      </c>
      <c r="M22" s="24">
        <f>SUMIFS(M23:M46,A23:A46,"P")</f>
        <v>0</v>
      </c>
      <c r="N22" s="25"/>
    </row>
    <row r="23">
      <c r="A23" s="1" t="s">
        <v>69</v>
      </c>
      <c r="B23" s="1">
        <v>4</v>
      </c>
      <c r="C23" s="26" t="s">
        <v>766</v>
      </c>
      <c r="D23" t="s">
        <v>75</v>
      </c>
      <c r="E23" s="27" t="s">
        <v>767</v>
      </c>
      <c r="F23" s="28" t="s">
        <v>337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768</v>
      </c>
    </row>
    <row r="25" ht="25.5">
      <c r="A25" s="1" t="s">
        <v>76</v>
      </c>
      <c r="E25" s="32" t="s">
        <v>757</v>
      </c>
    </row>
    <row r="26" ht="89.25">
      <c r="A26" s="1" t="s">
        <v>77</v>
      </c>
      <c r="E26" s="27" t="s">
        <v>769</v>
      </c>
    </row>
    <row r="27">
      <c r="A27" s="1" t="s">
        <v>69</v>
      </c>
      <c r="B27" s="1">
        <v>5</v>
      </c>
      <c r="C27" s="26" t="s">
        <v>770</v>
      </c>
      <c r="D27" t="s">
        <v>75</v>
      </c>
      <c r="E27" s="27" t="s">
        <v>771</v>
      </c>
      <c r="F27" s="28" t="s">
        <v>337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755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772</v>
      </c>
    </row>
    <row r="29" ht="25.5">
      <c r="A29" s="1" t="s">
        <v>76</v>
      </c>
      <c r="E29" s="32" t="s">
        <v>757</v>
      </c>
    </row>
    <row r="30" ht="76.5">
      <c r="A30" s="1" t="s">
        <v>77</v>
      </c>
      <c r="E30" s="27" t="s">
        <v>773</v>
      </c>
    </row>
    <row r="31">
      <c r="A31" s="1" t="s">
        <v>69</v>
      </c>
      <c r="B31" s="1">
        <v>6</v>
      </c>
      <c r="C31" s="26" t="s">
        <v>774</v>
      </c>
      <c r="D31" t="s">
        <v>75</v>
      </c>
      <c r="E31" s="27" t="s">
        <v>775</v>
      </c>
      <c r="F31" s="28" t="s">
        <v>337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755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74</v>
      </c>
      <c r="E32" s="27" t="s">
        <v>776</v>
      </c>
    </row>
    <row r="33" ht="25.5">
      <c r="A33" s="1" t="s">
        <v>76</v>
      </c>
      <c r="E33" s="32" t="s">
        <v>757</v>
      </c>
    </row>
    <row r="34" ht="89.25">
      <c r="A34" s="1" t="s">
        <v>77</v>
      </c>
      <c r="E34" s="27" t="s">
        <v>777</v>
      </c>
    </row>
    <row r="35">
      <c r="A35" s="1" t="s">
        <v>69</v>
      </c>
      <c r="B35" s="1">
        <v>7</v>
      </c>
      <c r="C35" s="26" t="s">
        <v>778</v>
      </c>
      <c r="D35" t="s">
        <v>75</v>
      </c>
      <c r="E35" s="27" t="s">
        <v>779</v>
      </c>
      <c r="F35" s="28" t="s">
        <v>337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75</v>
      </c>
    </row>
    <row r="37" ht="25.5">
      <c r="A37" s="1" t="s">
        <v>76</v>
      </c>
      <c r="E37" s="32" t="s">
        <v>757</v>
      </c>
    </row>
    <row r="38">
      <c r="A38" s="1" t="s">
        <v>77</v>
      </c>
      <c r="E38" s="27" t="s">
        <v>75</v>
      </c>
    </row>
    <row r="39">
      <c r="A39" s="1" t="s">
        <v>69</v>
      </c>
      <c r="B39" s="1">
        <v>8</v>
      </c>
      <c r="C39" s="26" t="s">
        <v>780</v>
      </c>
      <c r="D39" t="s">
        <v>75</v>
      </c>
      <c r="E39" s="27" t="s">
        <v>781</v>
      </c>
      <c r="F39" s="28" t="s">
        <v>337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782</v>
      </c>
    </row>
    <row r="41" ht="38.25">
      <c r="A41" s="1" t="s">
        <v>76</v>
      </c>
      <c r="E41" s="32" t="s">
        <v>783</v>
      </c>
    </row>
    <row r="42">
      <c r="A42" s="1" t="s">
        <v>77</v>
      </c>
      <c r="E42" s="27" t="s">
        <v>75</v>
      </c>
    </row>
    <row r="43">
      <c r="A43" s="1" t="s">
        <v>69</v>
      </c>
      <c r="B43" s="1">
        <v>9</v>
      </c>
      <c r="C43" s="26" t="s">
        <v>784</v>
      </c>
      <c r="D43" t="s">
        <v>75</v>
      </c>
      <c r="E43" s="27" t="s">
        <v>785</v>
      </c>
      <c r="F43" s="28" t="s">
        <v>337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>
      <c r="A46" s="1" t="s">
        <v>77</v>
      </c>
      <c r="E46" s="27" t="s">
        <v>75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COUNTIFS(L8:L335,"=0",A8:A335,"P")+COUNTIFS(L8:L335,"",A8:A335,"P")+SUM(Q8:Q335)</f>
        <v>0</v>
      </c>
    </row>
    <row r="8" ht="25.5">
      <c r="A8" s="1" t="s">
        <v>64</v>
      </c>
      <c r="C8" s="22" t="s">
        <v>65</v>
      </c>
      <c r="E8" s="23" t="s">
        <v>15</v>
      </c>
      <c r="L8" s="24">
        <f>L9+L30+L67+L128+L257+L294</f>
        <v>0</v>
      </c>
      <c r="M8" s="24">
        <f>M9+M30+M67+M128+M257+M294</f>
        <v>0</v>
      </c>
      <c r="N8" s="25"/>
    </row>
    <row r="9">
      <c r="A9" s="1" t="s">
        <v>66</v>
      </c>
      <c r="C9" s="22" t="s">
        <v>67</v>
      </c>
      <c r="E9" s="23" t="s">
        <v>68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69</v>
      </c>
      <c r="B10" s="1">
        <v>1</v>
      </c>
      <c r="C10" s="26" t="s">
        <v>70</v>
      </c>
      <c r="D10" t="s">
        <v>67</v>
      </c>
      <c r="E10" s="27" t="s">
        <v>71</v>
      </c>
      <c r="F10" s="28" t="s">
        <v>72</v>
      </c>
      <c r="G10" s="29">
        <v>246.5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>
      <c r="A13" s="1" t="s">
        <v>77</v>
      </c>
      <c r="E13" s="27" t="s">
        <v>78</v>
      </c>
    </row>
    <row r="14">
      <c r="A14" s="1" t="s">
        <v>69</v>
      </c>
      <c r="B14" s="1">
        <v>2</v>
      </c>
      <c r="C14" s="26" t="s">
        <v>79</v>
      </c>
      <c r="D14" t="s">
        <v>67</v>
      </c>
      <c r="E14" s="27" t="s">
        <v>80</v>
      </c>
      <c r="F14" s="28" t="s">
        <v>72</v>
      </c>
      <c r="G14" s="29">
        <v>428.75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>
      <c r="A17" s="1" t="s">
        <v>77</v>
      </c>
      <c r="E17" s="27" t="s">
        <v>78</v>
      </c>
    </row>
    <row r="18">
      <c r="A18" s="1" t="s">
        <v>69</v>
      </c>
      <c r="B18" s="1">
        <v>3</v>
      </c>
      <c r="C18" s="26" t="s">
        <v>81</v>
      </c>
      <c r="D18" t="s">
        <v>67</v>
      </c>
      <c r="E18" s="27" t="s">
        <v>82</v>
      </c>
      <c r="F18" s="28" t="s">
        <v>83</v>
      </c>
      <c r="G18" s="29">
        <v>192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>
      <c r="A21" s="1" t="s">
        <v>77</v>
      </c>
      <c r="E21" s="27" t="s">
        <v>78</v>
      </c>
    </row>
    <row r="22">
      <c r="A22" s="1" t="s">
        <v>69</v>
      </c>
      <c r="B22" s="1">
        <v>4</v>
      </c>
      <c r="C22" s="26" t="s">
        <v>84</v>
      </c>
      <c r="D22" t="s">
        <v>67</v>
      </c>
      <c r="E22" s="27" t="s">
        <v>85</v>
      </c>
      <c r="F22" s="28" t="s">
        <v>72</v>
      </c>
      <c r="G22" s="29">
        <v>675.25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73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>
      <c r="A25" s="1" t="s">
        <v>77</v>
      </c>
      <c r="E25" s="27" t="s">
        <v>78</v>
      </c>
    </row>
    <row r="26">
      <c r="A26" s="1" t="s">
        <v>69</v>
      </c>
      <c r="B26" s="1">
        <v>5</v>
      </c>
      <c r="C26" s="26" t="s">
        <v>86</v>
      </c>
      <c r="D26" t="s">
        <v>67</v>
      </c>
      <c r="E26" s="27" t="s">
        <v>87</v>
      </c>
      <c r="F26" s="28" t="s">
        <v>72</v>
      </c>
      <c r="G26" s="29">
        <v>3.2890000000000001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>
      <c r="A29" s="1" t="s">
        <v>77</v>
      </c>
      <c r="E29" s="27" t="s">
        <v>78</v>
      </c>
    </row>
    <row r="30">
      <c r="A30" s="1" t="s">
        <v>66</v>
      </c>
      <c r="C30" s="22" t="s">
        <v>88</v>
      </c>
      <c r="E30" s="23" t="s">
        <v>89</v>
      </c>
      <c r="L30" s="24">
        <f>SUMIFS(L31:L66,A31:A66,"P")</f>
        <v>0</v>
      </c>
      <c r="M30" s="24">
        <f>SUMIFS(M31:M66,A31:A66,"P")</f>
        <v>0</v>
      </c>
      <c r="N30" s="25"/>
    </row>
    <row r="31">
      <c r="A31" s="1" t="s">
        <v>69</v>
      </c>
      <c r="B31" s="1">
        <v>6</v>
      </c>
      <c r="C31" s="26" t="s">
        <v>90</v>
      </c>
      <c r="D31" t="s">
        <v>67</v>
      </c>
      <c r="E31" s="27" t="s">
        <v>91</v>
      </c>
      <c r="F31" s="28" t="s">
        <v>92</v>
      </c>
      <c r="G31" s="29">
        <v>66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73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75</v>
      </c>
    </row>
    <row r="33">
      <c r="A33" s="1" t="s">
        <v>76</v>
      </c>
    </row>
    <row r="34">
      <c r="A34" s="1" t="s">
        <v>77</v>
      </c>
      <c r="E34" s="27" t="s">
        <v>78</v>
      </c>
    </row>
    <row r="35">
      <c r="A35" s="1" t="s">
        <v>69</v>
      </c>
      <c r="B35" s="1">
        <v>7</v>
      </c>
      <c r="C35" s="26" t="s">
        <v>93</v>
      </c>
      <c r="D35" t="s">
        <v>67</v>
      </c>
      <c r="E35" s="27" t="s">
        <v>94</v>
      </c>
      <c r="F35" s="28" t="s">
        <v>92</v>
      </c>
      <c r="G35" s="29">
        <v>66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73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75</v>
      </c>
    </row>
    <row r="37">
      <c r="A37" s="1" t="s">
        <v>76</v>
      </c>
    </row>
    <row r="38">
      <c r="A38" s="1" t="s">
        <v>77</v>
      </c>
      <c r="E38" s="27" t="s">
        <v>78</v>
      </c>
    </row>
    <row r="39">
      <c r="A39" s="1" t="s">
        <v>69</v>
      </c>
      <c r="B39" s="1">
        <v>8</v>
      </c>
      <c r="C39" s="26" t="s">
        <v>95</v>
      </c>
      <c r="D39" t="s">
        <v>67</v>
      </c>
      <c r="E39" s="27" t="s">
        <v>96</v>
      </c>
      <c r="F39" s="28" t="s">
        <v>97</v>
      </c>
      <c r="G39" s="29">
        <v>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75</v>
      </c>
    </row>
    <row r="41">
      <c r="A41" s="1" t="s">
        <v>76</v>
      </c>
    </row>
    <row r="42">
      <c r="A42" s="1" t="s">
        <v>77</v>
      </c>
      <c r="E42" s="27" t="s">
        <v>78</v>
      </c>
    </row>
    <row r="43">
      <c r="A43" s="1" t="s">
        <v>69</v>
      </c>
      <c r="B43" s="1">
        <v>9</v>
      </c>
      <c r="C43" s="26" t="s">
        <v>98</v>
      </c>
      <c r="D43" t="s">
        <v>67</v>
      </c>
      <c r="E43" s="27" t="s">
        <v>99</v>
      </c>
      <c r="F43" s="28" t="s">
        <v>97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>
      <c r="A46" s="1" t="s">
        <v>77</v>
      </c>
      <c r="E46" s="27" t="s">
        <v>78</v>
      </c>
    </row>
    <row r="47">
      <c r="A47" s="1" t="s">
        <v>69</v>
      </c>
      <c r="B47" s="1">
        <v>10</v>
      </c>
      <c r="C47" s="26" t="s">
        <v>100</v>
      </c>
      <c r="D47" t="s">
        <v>67</v>
      </c>
      <c r="E47" s="27" t="s">
        <v>101</v>
      </c>
      <c r="F47" s="28" t="s">
        <v>97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73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75</v>
      </c>
    </row>
    <row r="49">
      <c r="A49" s="1" t="s">
        <v>76</v>
      </c>
    </row>
    <row r="50">
      <c r="A50" s="1" t="s">
        <v>77</v>
      </c>
      <c r="E50" s="27" t="s">
        <v>78</v>
      </c>
    </row>
    <row r="51">
      <c r="A51" s="1" t="s">
        <v>69</v>
      </c>
      <c r="B51" s="1">
        <v>11</v>
      </c>
      <c r="C51" s="26" t="s">
        <v>102</v>
      </c>
      <c r="D51" t="s">
        <v>67</v>
      </c>
      <c r="E51" s="27" t="s">
        <v>103</v>
      </c>
      <c r="F51" s="28" t="s">
        <v>97</v>
      </c>
      <c r="G51" s="29">
        <v>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75</v>
      </c>
    </row>
    <row r="53">
      <c r="A53" s="1" t="s">
        <v>76</v>
      </c>
    </row>
    <row r="54">
      <c r="A54" s="1" t="s">
        <v>77</v>
      </c>
      <c r="E54" s="27" t="s">
        <v>78</v>
      </c>
    </row>
    <row r="55">
      <c r="A55" s="1" t="s">
        <v>69</v>
      </c>
      <c r="B55" s="1">
        <v>12</v>
      </c>
      <c r="C55" s="26" t="s">
        <v>104</v>
      </c>
      <c r="D55" t="s">
        <v>67</v>
      </c>
      <c r="E55" s="27" t="s">
        <v>105</v>
      </c>
      <c r="F55" s="28" t="s">
        <v>83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75</v>
      </c>
    </row>
    <row r="57">
      <c r="A57" s="1" t="s">
        <v>76</v>
      </c>
    </row>
    <row r="58">
      <c r="A58" s="1" t="s">
        <v>77</v>
      </c>
      <c r="E58" s="27" t="s">
        <v>78</v>
      </c>
    </row>
    <row r="59">
      <c r="A59" s="1" t="s">
        <v>69</v>
      </c>
      <c r="B59" s="1">
        <v>13</v>
      </c>
      <c r="C59" s="26" t="s">
        <v>106</v>
      </c>
      <c r="D59" t="s">
        <v>67</v>
      </c>
      <c r="E59" s="27" t="s">
        <v>107</v>
      </c>
      <c r="F59" s="28" t="s">
        <v>92</v>
      </c>
      <c r="G59" s="29">
        <v>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>
      <c r="A61" s="1" t="s">
        <v>76</v>
      </c>
    </row>
    <row r="62">
      <c r="A62" s="1" t="s">
        <v>77</v>
      </c>
      <c r="E62" s="27" t="s">
        <v>78</v>
      </c>
    </row>
    <row r="63">
      <c r="A63" s="1" t="s">
        <v>69</v>
      </c>
      <c r="B63" s="1">
        <v>14</v>
      </c>
      <c r="C63" s="26" t="s">
        <v>108</v>
      </c>
      <c r="D63" t="s">
        <v>67</v>
      </c>
      <c r="E63" s="27" t="s">
        <v>109</v>
      </c>
      <c r="F63" s="28" t="s">
        <v>92</v>
      </c>
      <c r="G63" s="29">
        <v>66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75</v>
      </c>
    </row>
    <row r="65">
      <c r="A65" s="1" t="s">
        <v>76</v>
      </c>
    </row>
    <row r="66">
      <c r="A66" s="1" t="s">
        <v>77</v>
      </c>
      <c r="E66" s="27" t="s">
        <v>78</v>
      </c>
    </row>
    <row r="67">
      <c r="A67" s="1" t="s">
        <v>66</v>
      </c>
      <c r="C67" s="22" t="s">
        <v>110</v>
      </c>
      <c r="E67" s="23" t="s">
        <v>111</v>
      </c>
      <c r="L67" s="24">
        <f>SUMIFS(L68:L127,A68:A127,"P")</f>
        <v>0</v>
      </c>
      <c r="M67" s="24">
        <f>SUMIFS(M68:M127,A68:A127,"P")</f>
        <v>0</v>
      </c>
      <c r="N67" s="25"/>
    </row>
    <row r="68">
      <c r="A68" s="1" t="s">
        <v>69</v>
      </c>
      <c r="B68" s="1">
        <v>18</v>
      </c>
      <c r="C68" s="26" t="s">
        <v>112</v>
      </c>
      <c r="D68" t="s">
        <v>67</v>
      </c>
      <c r="E68" s="27" t="s">
        <v>113</v>
      </c>
      <c r="F68" s="28" t="s">
        <v>83</v>
      </c>
      <c r="G68" s="29">
        <v>2258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73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75</v>
      </c>
    </row>
    <row r="70">
      <c r="A70" s="1" t="s">
        <v>76</v>
      </c>
    </row>
    <row r="71">
      <c r="A71" s="1" t="s">
        <v>77</v>
      </c>
      <c r="E71" s="27" t="s">
        <v>78</v>
      </c>
    </row>
    <row r="72">
      <c r="A72" s="1" t="s">
        <v>69</v>
      </c>
      <c r="B72" s="1">
        <v>20</v>
      </c>
      <c r="C72" s="26" t="s">
        <v>114</v>
      </c>
      <c r="D72" t="s">
        <v>67</v>
      </c>
      <c r="E72" s="27" t="s">
        <v>115</v>
      </c>
      <c r="F72" s="28" t="s">
        <v>83</v>
      </c>
      <c r="G72" s="29">
        <v>1420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73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75</v>
      </c>
    </row>
    <row r="74">
      <c r="A74" s="1" t="s">
        <v>76</v>
      </c>
    </row>
    <row r="75">
      <c r="A75" s="1" t="s">
        <v>77</v>
      </c>
      <c r="E75" s="27" t="s">
        <v>78</v>
      </c>
    </row>
    <row r="76">
      <c r="A76" s="1" t="s">
        <v>69</v>
      </c>
      <c r="B76" s="1">
        <v>21</v>
      </c>
      <c r="C76" s="26" t="s">
        <v>116</v>
      </c>
      <c r="D76" t="s">
        <v>67</v>
      </c>
      <c r="E76" s="27" t="s">
        <v>117</v>
      </c>
      <c r="F76" s="28" t="s">
        <v>97</v>
      </c>
      <c r="G76" s="29">
        <v>800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73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74</v>
      </c>
      <c r="E77" s="27" t="s">
        <v>75</v>
      </c>
    </row>
    <row r="78">
      <c r="A78" s="1" t="s">
        <v>76</v>
      </c>
    </row>
    <row r="79">
      <c r="A79" s="1" t="s">
        <v>77</v>
      </c>
      <c r="E79" s="27" t="s">
        <v>78</v>
      </c>
    </row>
    <row r="80" ht="25.5">
      <c r="A80" s="1" t="s">
        <v>69</v>
      </c>
      <c r="B80" s="1">
        <v>19</v>
      </c>
      <c r="C80" s="26" t="s">
        <v>118</v>
      </c>
      <c r="D80" t="s">
        <v>67</v>
      </c>
      <c r="E80" s="27" t="s">
        <v>119</v>
      </c>
      <c r="F80" s="28" t="s">
        <v>97</v>
      </c>
      <c r="G80" s="29">
        <v>330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73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74</v>
      </c>
      <c r="E81" s="27" t="s">
        <v>75</v>
      </c>
    </row>
    <row r="82">
      <c r="A82" s="1" t="s">
        <v>76</v>
      </c>
    </row>
    <row r="83">
      <c r="A83" s="1" t="s">
        <v>77</v>
      </c>
      <c r="E83" s="27" t="s">
        <v>78</v>
      </c>
    </row>
    <row r="84">
      <c r="A84" s="1" t="s">
        <v>69</v>
      </c>
      <c r="B84" s="1">
        <v>22</v>
      </c>
      <c r="C84" s="26" t="s">
        <v>120</v>
      </c>
      <c r="D84" t="s">
        <v>67</v>
      </c>
      <c r="E84" s="27" t="s">
        <v>121</v>
      </c>
      <c r="F84" s="28" t="s">
        <v>122</v>
      </c>
      <c r="G84" s="29">
        <v>15.872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73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74</v>
      </c>
      <c r="E85" s="27" t="s">
        <v>75</v>
      </c>
    </row>
    <row r="86">
      <c r="A86" s="1" t="s">
        <v>76</v>
      </c>
    </row>
    <row r="87">
      <c r="A87" s="1" t="s">
        <v>77</v>
      </c>
      <c r="E87" s="27" t="s">
        <v>78</v>
      </c>
    </row>
    <row r="88">
      <c r="A88" s="1" t="s">
        <v>69</v>
      </c>
      <c r="B88" s="1">
        <v>23</v>
      </c>
      <c r="C88" s="26" t="s">
        <v>123</v>
      </c>
      <c r="D88" t="s">
        <v>67</v>
      </c>
      <c r="E88" s="27" t="s">
        <v>124</v>
      </c>
      <c r="F88" s="28" t="s">
        <v>122</v>
      </c>
      <c r="G88" s="29">
        <v>15.872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73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74</v>
      </c>
      <c r="E89" s="27" t="s">
        <v>75</v>
      </c>
    </row>
    <row r="90">
      <c r="A90" s="1" t="s">
        <v>76</v>
      </c>
    </row>
    <row r="91">
      <c r="A91" s="1" t="s">
        <v>77</v>
      </c>
      <c r="E91" s="27" t="s">
        <v>78</v>
      </c>
    </row>
    <row r="92" ht="25.5">
      <c r="A92" s="1" t="s">
        <v>69</v>
      </c>
      <c r="B92" s="1">
        <v>24</v>
      </c>
      <c r="C92" s="26" t="s">
        <v>125</v>
      </c>
      <c r="D92" t="s">
        <v>67</v>
      </c>
      <c r="E92" s="27" t="s">
        <v>126</v>
      </c>
      <c r="F92" s="28" t="s">
        <v>97</v>
      </c>
      <c r="G92" s="29">
        <v>17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73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74</v>
      </c>
      <c r="E93" s="27" t="s">
        <v>75</v>
      </c>
    </row>
    <row r="94">
      <c r="A94" s="1" t="s">
        <v>76</v>
      </c>
    </row>
    <row r="95">
      <c r="A95" s="1" t="s">
        <v>77</v>
      </c>
      <c r="E95" s="27" t="s">
        <v>78</v>
      </c>
    </row>
    <row r="96">
      <c r="A96" s="1" t="s">
        <v>69</v>
      </c>
      <c r="B96" s="1">
        <v>26</v>
      </c>
      <c r="C96" s="26" t="s">
        <v>127</v>
      </c>
      <c r="D96" t="s">
        <v>67</v>
      </c>
      <c r="E96" s="27" t="s">
        <v>128</v>
      </c>
      <c r="F96" s="28" t="s">
        <v>83</v>
      </c>
      <c r="G96" s="29">
        <v>14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73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74</v>
      </c>
      <c r="E97" s="27" t="s">
        <v>75</v>
      </c>
    </row>
    <row r="98">
      <c r="A98" s="1" t="s">
        <v>76</v>
      </c>
    </row>
    <row r="99">
      <c r="A99" s="1" t="s">
        <v>77</v>
      </c>
      <c r="E99" s="27" t="s">
        <v>78</v>
      </c>
    </row>
    <row r="100">
      <c r="A100" s="1" t="s">
        <v>69</v>
      </c>
      <c r="B100" s="1">
        <v>27</v>
      </c>
      <c r="C100" s="26" t="s">
        <v>129</v>
      </c>
      <c r="D100" t="s">
        <v>67</v>
      </c>
      <c r="E100" s="27" t="s">
        <v>130</v>
      </c>
      <c r="F100" s="28" t="s">
        <v>83</v>
      </c>
      <c r="G100" s="29">
        <v>14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73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74</v>
      </c>
      <c r="E101" s="27" t="s">
        <v>75</v>
      </c>
    </row>
    <row r="102">
      <c r="A102" s="1" t="s">
        <v>76</v>
      </c>
    </row>
    <row r="103">
      <c r="A103" s="1" t="s">
        <v>77</v>
      </c>
      <c r="E103" s="27" t="s">
        <v>78</v>
      </c>
    </row>
    <row r="104">
      <c r="A104" s="1" t="s">
        <v>69</v>
      </c>
      <c r="B104" s="1">
        <v>28</v>
      </c>
      <c r="C104" s="26" t="s">
        <v>131</v>
      </c>
      <c r="D104" t="s">
        <v>67</v>
      </c>
      <c r="E104" s="27" t="s">
        <v>132</v>
      </c>
      <c r="F104" s="28" t="s">
        <v>83</v>
      </c>
      <c r="G104" s="29">
        <v>14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73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74</v>
      </c>
      <c r="E105" s="27" t="s">
        <v>75</v>
      </c>
    </row>
    <row r="106">
      <c r="A106" s="1" t="s">
        <v>76</v>
      </c>
    </row>
    <row r="107">
      <c r="A107" s="1" t="s">
        <v>77</v>
      </c>
      <c r="E107" s="27" t="s">
        <v>78</v>
      </c>
    </row>
    <row r="108">
      <c r="A108" s="1" t="s">
        <v>69</v>
      </c>
      <c r="B108" s="1">
        <v>29</v>
      </c>
      <c r="C108" s="26" t="s">
        <v>133</v>
      </c>
      <c r="D108" t="s">
        <v>67</v>
      </c>
      <c r="E108" s="27" t="s">
        <v>134</v>
      </c>
      <c r="F108" s="28" t="s">
        <v>83</v>
      </c>
      <c r="G108" s="29">
        <v>14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73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74</v>
      </c>
      <c r="E109" s="27" t="s">
        <v>75</v>
      </c>
    </row>
    <row r="110">
      <c r="A110" s="1" t="s">
        <v>76</v>
      </c>
    </row>
    <row r="111">
      <c r="A111" s="1" t="s">
        <v>77</v>
      </c>
      <c r="E111" s="27" t="s">
        <v>78</v>
      </c>
    </row>
    <row r="112">
      <c r="A112" s="1" t="s">
        <v>69</v>
      </c>
      <c r="B112" s="1">
        <v>16</v>
      </c>
      <c r="C112" s="26" t="s">
        <v>135</v>
      </c>
      <c r="D112" t="s">
        <v>67</v>
      </c>
      <c r="E112" s="27" t="s">
        <v>136</v>
      </c>
      <c r="F112" s="28" t="s">
        <v>97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73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74</v>
      </c>
      <c r="E113" s="27" t="s">
        <v>75</v>
      </c>
    </row>
    <row r="114">
      <c r="A114" s="1" t="s">
        <v>76</v>
      </c>
    </row>
    <row r="115">
      <c r="A115" s="1" t="s">
        <v>77</v>
      </c>
      <c r="E115" s="27" t="s">
        <v>78</v>
      </c>
    </row>
    <row r="116">
      <c r="A116" s="1" t="s">
        <v>69</v>
      </c>
      <c r="B116" s="1">
        <v>17</v>
      </c>
      <c r="C116" s="26" t="s">
        <v>137</v>
      </c>
      <c r="D116" t="s">
        <v>67</v>
      </c>
      <c r="E116" s="27" t="s">
        <v>138</v>
      </c>
      <c r="F116" s="28" t="s">
        <v>97</v>
      </c>
      <c r="G116" s="29">
        <v>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73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74</v>
      </c>
      <c r="E117" s="27" t="s">
        <v>75</v>
      </c>
    </row>
    <row r="118">
      <c r="A118" s="1" t="s">
        <v>76</v>
      </c>
    </row>
    <row r="119">
      <c r="A119" s="1" t="s">
        <v>77</v>
      </c>
      <c r="E119" s="27" t="s">
        <v>78</v>
      </c>
    </row>
    <row r="120">
      <c r="A120" s="1" t="s">
        <v>69</v>
      </c>
      <c r="B120" s="1">
        <v>15</v>
      </c>
      <c r="C120" s="26" t="s">
        <v>139</v>
      </c>
      <c r="D120" t="s">
        <v>67</v>
      </c>
      <c r="E120" s="27" t="s">
        <v>140</v>
      </c>
      <c r="F120" s="28" t="s">
        <v>141</v>
      </c>
      <c r="G120" s="29">
        <v>0.22500000000000001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73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74</v>
      </c>
      <c r="E121" s="27" t="s">
        <v>75</v>
      </c>
    </row>
    <row r="122">
      <c r="A122" s="1" t="s">
        <v>76</v>
      </c>
    </row>
    <row r="123">
      <c r="A123" s="1" t="s">
        <v>77</v>
      </c>
      <c r="E123" s="27" t="s">
        <v>78</v>
      </c>
    </row>
    <row r="124">
      <c r="A124" s="1" t="s">
        <v>69</v>
      </c>
      <c r="B124" s="1">
        <v>25</v>
      </c>
      <c r="C124" s="26" t="s">
        <v>142</v>
      </c>
      <c r="D124" t="s">
        <v>67</v>
      </c>
      <c r="E124" s="27" t="s">
        <v>143</v>
      </c>
      <c r="F124" s="28" t="s">
        <v>97</v>
      </c>
      <c r="G124" s="29">
        <v>644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73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74</v>
      </c>
      <c r="E125" s="27" t="s">
        <v>75</v>
      </c>
    </row>
    <row r="126">
      <c r="A126" s="1" t="s">
        <v>76</v>
      </c>
    </row>
    <row r="127">
      <c r="A127" s="1" t="s">
        <v>77</v>
      </c>
      <c r="E127" s="27" t="s">
        <v>78</v>
      </c>
    </row>
    <row r="128">
      <c r="A128" s="1" t="s">
        <v>66</v>
      </c>
      <c r="C128" s="22" t="s">
        <v>144</v>
      </c>
      <c r="E128" s="23" t="s">
        <v>145</v>
      </c>
      <c r="L128" s="24">
        <f>SUMIFS(L129:L256,A129:A256,"P")</f>
        <v>0</v>
      </c>
      <c r="M128" s="24">
        <f>SUMIFS(M129:M256,A129:A256,"P")</f>
        <v>0</v>
      </c>
      <c r="N128" s="25"/>
    </row>
    <row r="129">
      <c r="A129" s="1" t="s">
        <v>69</v>
      </c>
      <c r="B129" s="1">
        <v>32</v>
      </c>
      <c r="C129" s="26" t="s">
        <v>146</v>
      </c>
      <c r="D129" t="s">
        <v>67</v>
      </c>
      <c r="E129" s="27" t="s">
        <v>147</v>
      </c>
      <c r="F129" s="28" t="s">
        <v>97</v>
      </c>
      <c r="G129" s="29">
        <v>5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73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74</v>
      </c>
      <c r="E130" s="27" t="s">
        <v>75</v>
      </c>
    </row>
    <row r="131">
      <c r="A131" s="1" t="s">
        <v>76</v>
      </c>
    </row>
    <row r="132">
      <c r="A132" s="1" t="s">
        <v>77</v>
      </c>
      <c r="E132" s="27" t="s">
        <v>78</v>
      </c>
    </row>
    <row r="133">
      <c r="A133" s="1" t="s">
        <v>69</v>
      </c>
      <c r="B133" s="1">
        <v>33</v>
      </c>
      <c r="C133" s="26" t="s">
        <v>148</v>
      </c>
      <c r="D133" t="s">
        <v>67</v>
      </c>
      <c r="E133" s="27" t="s">
        <v>149</v>
      </c>
      <c r="F133" s="28" t="s">
        <v>97</v>
      </c>
      <c r="G133" s="29">
        <v>3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73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74</v>
      </c>
      <c r="E134" s="27" t="s">
        <v>75</v>
      </c>
    </row>
    <row r="135">
      <c r="A135" s="1" t="s">
        <v>76</v>
      </c>
    </row>
    <row r="136">
      <c r="A136" s="1" t="s">
        <v>77</v>
      </c>
      <c r="E136" s="27" t="s">
        <v>78</v>
      </c>
    </row>
    <row r="137">
      <c r="A137" s="1" t="s">
        <v>69</v>
      </c>
      <c r="B137" s="1">
        <v>34</v>
      </c>
      <c r="C137" s="26" t="s">
        <v>150</v>
      </c>
      <c r="D137" t="s">
        <v>67</v>
      </c>
      <c r="E137" s="27" t="s">
        <v>151</v>
      </c>
      <c r="F137" s="28" t="s">
        <v>97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73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74</v>
      </c>
      <c r="E138" s="27" t="s">
        <v>75</v>
      </c>
    </row>
    <row r="139">
      <c r="A139" s="1" t="s">
        <v>76</v>
      </c>
    </row>
    <row r="140">
      <c r="A140" s="1" t="s">
        <v>77</v>
      </c>
      <c r="E140" s="27" t="s">
        <v>78</v>
      </c>
    </row>
    <row r="141">
      <c r="A141" s="1" t="s">
        <v>69</v>
      </c>
      <c r="B141" s="1">
        <v>35</v>
      </c>
      <c r="C141" s="26" t="s">
        <v>152</v>
      </c>
      <c r="D141" t="s">
        <v>67</v>
      </c>
      <c r="E141" s="27" t="s">
        <v>153</v>
      </c>
      <c r="F141" s="28" t="s">
        <v>97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73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74</v>
      </c>
      <c r="E142" s="27" t="s">
        <v>75</v>
      </c>
    </row>
    <row r="143">
      <c r="A143" s="1" t="s">
        <v>76</v>
      </c>
    </row>
    <row r="144">
      <c r="A144" s="1" t="s">
        <v>77</v>
      </c>
      <c r="E144" s="27" t="s">
        <v>78</v>
      </c>
    </row>
    <row r="145">
      <c r="A145" s="1" t="s">
        <v>69</v>
      </c>
      <c r="B145" s="1">
        <v>36</v>
      </c>
      <c r="C145" s="26" t="s">
        <v>154</v>
      </c>
      <c r="D145" t="s">
        <v>67</v>
      </c>
      <c r="E145" s="27" t="s">
        <v>155</v>
      </c>
      <c r="F145" s="28" t="s">
        <v>97</v>
      </c>
      <c r="G145" s="29">
        <v>3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73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74</v>
      </c>
      <c r="E146" s="27" t="s">
        <v>75</v>
      </c>
    </row>
    <row r="147">
      <c r="A147" s="1" t="s">
        <v>76</v>
      </c>
    </row>
    <row r="148">
      <c r="A148" s="1" t="s">
        <v>77</v>
      </c>
      <c r="E148" s="27" t="s">
        <v>78</v>
      </c>
    </row>
    <row r="149">
      <c r="A149" s="1" t="s">
        <v>69</v>
      </c>
      <c r="B149" s="1">
        <v>37</v>
      </c>
      <c r="C149" s="26" t="s">
        <v>156</v>
      </c>
      <c r="D149" t="s">
        <v>67</v>
      </c>
      <c r="E149" s="27" t="s">
        <v>157</v>
      </c>
      <c r="F149" s="28" t="s">
        <v>97</v>
      </c>
      <c r="G149" s="29">
        <v>3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73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74</v>
      </c>
      <c r="E150" s="27" t="s">
        <v>75</v>
      </c>
    </row>
    <row r="151">
      <c r="A151" s="1" t="s">
        <v>76</v>
      </c>
    </row>
    <row r="152">
      <c r="A152" s="1" t="s">
        <v>77</v>
      </c>
      <c r="E152" s="27" t="s">
        <v>78</v>
      </c>
    </row>
    <row r="153">
      <c r="A153" s="1" t="s">
        <v>69</v>
      </c>
      <c r="B153" s="1">
        <v>38</v>
      </c>
      <c r="C153" s="26" t="s">
        <v>158</v>
      </c>
      <c r="D153" t="s">
        <v>67</v>
      </c>
      <c r="E153" s="27" t="s">
        <v>159</v>
      </c>
      <c r="F153" s="28" t="s">
        <v>97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73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74</v>
      </c>
      <c r="E154" s="27" t="s">
        <v>75</v>
      </c>
    </row>
    <row r="155">
      <c r="A155" s="1" t="s">
        <v>76</v>
      </c>
    </row>
    <row r="156">
      <c r="A156" s="1" t="s">
        <v>77</v>
      </c>
      <c r="E156" s="27" t="s">
        <v>78</v>
      </c>
    </row>
    <row r="157">
      <c r="A157" s="1" t="s">
        <v>69</v>
      </c>
      <c r="B157" s="1">
        <v>39</v>
      </c>
      <c r="C157" s="26" t="s">
        <v>160</v>
      </c>
      <c r="D157" t="s">
        <v>67</v>
      </c>
      <c r="E157" s="27" t="s">
        <v>161</v>
      </c>
      <c r="F157" s="28" t="s">
        <v>97</v>
      </c>
      <c r="G157" s="29">
        <v>1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73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74</v>
      </c>
      <c r="E158" s="27" t="s">
        <v>75</v>
      </c>
    </row>
    <row r="159">
      <c r="A159" s="1" t="s">
        <v>76</v>
      </c>
    </row>
    <row r="160">
      <c r="A160" s="1" t="s">
        <v>77</v>
      </c>
      <c r="E160" s="27" t="s">
        <v>78</v>
      </c>
    </row>
    <row r="161">
      <c r="A161" s="1" t="s">
        <v>69</v>
      </c>
      <c r="B161" s="1">
        <v>40</v>
      </c>
      <c r="C161" s="26" t="s">
        <v>162</v>
      </c>
      <c r="D161" t="s">
        <v>67</v>
      </c>
      <c r="E161" s="27" t="s">
        <v>163</v>
      </c>
      <c r="F161" s="28" t="s">
        <v>97</v>
      </c>
      <c r="G161" s="29">
        <v>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73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74</v>
      </c>
      <c r="E162" s="27" t="s">
        <v>75</v>
      </c>
    </row>
    <row r="163">
      <c r="A163" s="1" t="s">
        <v>76</v>
      </c>
    </row>
    <row r="164">
      <c r="A164" s="1" t="s">
        <v>77</v>
      </c>
      <c r="E164" s="27" t="s">
        <v>78</v>
      </c>
    </row>
    <row r="165">
      <c r="A165" s="1" t="s">
        <v>69</v>
      </c>
      <c r="B165" s="1">
        <v>41</v>
      </c>
      <c r="C165" s="26" t="s">
        <v>164</v>
      </c>
      <c r="D165" t="s">
        <v>67</v>
      </c>
      <c r="E165" s="27" t="s">
        <v>165</v>
      </c>
      <c r="F165" s="28" t="s">
        <v>97</v>
      </c>
      <c r="G165" s="29">
        <v>2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73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74</v>
      </c>
      <c r="E166" s="27" t="s">
        <v>75</v>
      </c>
    </row>
    <row r="167">
      <c r="A167" s="1" t="s">
        <v>76</v>
      </c>
    </row>
    <row r="168">
      <c r="A168" s="1" t="s">
        <v>77</v>
      </c>
      <c r="E168" s="27" t="s">
        <v>78</v>
      </c>
    </row>
    <row r="169" ht="25.5">
      <c r="A169" s="1" t="s">
        <v>69</v>
      </c>
      <c r="B169" s="1">
        <v>42</v>
      </c>
      <c r="C169" s="26" t="s">
        <v>166</v>
      </c>
      <c r="D169" t="s">
        <v>67</v>
      </c>
      <c r="E169" s="27" t="s">
        <v>167</v>
      </c>
      <c r="F169" s="28" t="s">
        <v>97</v>
      </c>
      <c r="G169" s="29">
        <v>8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73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74</v>
      </c>
      <c r="E170" s="27" t="s">
        <v>75</v>
      </c>
    </row>
    <row r="171">
      <c r="A171" s="1" t="s">
        <v>76</v>
      </c>
    </row>
    <row r="172">
      <c r="A172" s="1" t="s">
        <v>77</v>
      </c>
      <c r="E172" s="27" t="s">
        <v>78</v>
      </c>
    </row>
    <row r="173">
      <c r="A173" s="1" t="s">
        <v>69</v>
      </c>
      <c r="B173" s="1">
        <v>55</v>
      </c>
      <c r="C173" s="26" t="s">
        <v>168</v>
      </c>
      <c r="D173" t="s">
        <v>67</v>
      </c>
      <c r="E173" s="27" t="s">
        <v>169</v>
      </c>
      <c r="F173" s="28" t="s">
        <v>97</v>
      </c>
      <c r="G173" s="29">
        <v>8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73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74</v>
      </c>
      <c r="E174" s="27" t="s">
        <v>75</v>
      </c>
    </row>
    <row r="175">
      <c r="A175" s="1" t="s">
        <v>76</v>
      </c>
    </row>
    <row r="176">
      <c r="A176" s="1" t="s">
        <v>77</v>
      </c>
      <c r="E176" s="27" t="s">
        <v>78</v>
      </c>
    </row>
    <row r="177">
      <c r="A177" s="1" t="s">
        <v>69</v>
      </c>
      <c r="B177" s="1">
        <v>56</v>
      </c>
      <c r="C177" s="26" t="s">
        <v>170</v>
      </c>
      <c r="D177" t="s">
        <v>67</v>
      </c>
      <c r="E177" s="27" t="s">
        <v>171</v>
      </c>
      <c r="F177" s="28" t="s">
        <v>97</v>
      </c>
      <c r="G177" s="29">
        <v>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73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74</v>
      </c>
      <c r="E178" s="27" t="s">
        <v>75</v>
      </c>
    </row>
    <row r="179">
      <c r="A179" s="1" t="s">
        <v>76</v>
      </c>
    </row>
    <row r="180">
      <c r="A180" s="1" t="s">
        <v>77</v>
      </c>
      <c r="E180" s="27" t="s">
        <v>78</v>
      </c>
    </row>
    <row r="181">
      <c r="A181" s="1" t="s">
        <v>69</v>
      </c>
      <c r="B181" s="1">
        <v>43</v>
      </c>
      <c r="C181" s="26" t="s">
        <v>172</v>
      </c>
      <c r="D181" t="s">
        <v>67</v>
      </c>
      <c r="E181" s="27" t="s">
        <v>173</v>
      </c>
      <c r="F181" s="28" t="s">
        <v>97</v>
      </c>
      <c r="G181" s="29">
        <v>13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73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74</v>
      </c>
      <c r="E182" s="27" t="s">
        <v>75</v>
      </c>
    </row>
    <row r="183">
      <c r="A183" s="1" t="s">
        <v>76</v>
      </c>
    </row>
    <row r="184">
      <c r="A184" s="1" t="s">
        <v>77</v>
      </c>
      <c r="E184" s="27" t="s">
        <v>78</v>
      </c>
    </row>
    <row r="185">
      <c r="A185" s="1" t="s">
        <v>69</v>
      </c>
      <c r="B185" s="1">
        <v>44</v>
      </c>
      <c r="C185" s="26" t="s">
        <v>174</v>
      </c>
      <c r="D185" t="s">
        <v>67</v>
      </c>
      <c r="E185" s="27" t="s">
        <v>175</v>
      </c>
      <c r="F185" s="28" t="s">
        <v>97</v>
      </c>
      <c r="G185" s="29">
        <v>13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73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74</v>
      </c>
      <c r="E186" s="27" t="s">
        <v>75</v>
      </c>
    </row>
    <row r="187">
      <c r="A187" s="1" t="s">
        <v>76</v>
      </c>
    </row>
    <row r="188">
      <c r="A188" s="1" t="s">
        <v>77</v>
      </c>
      <c r="E188" s="27" t="s">
        <v>78</v>
      </c>
    </row>
    <row r="189">
      <c r="A189" s="1" t="s">
        <v>69</v>
      </c>
      <c r="B189" s="1">
        <v>45</v>
      </c>
      <c r="C189" s="26" t="s">
        <v>176</v>
      </c>
      <c r="D189" t="s">
        <v>67</v>
      </c>
      <c r="E189" s="27" t="s">
        <v>177</v>
      </c>
      <c r="F189" s="28" t="s">
        <v>97</v>
      </c>
      <c r="G189" s="29">
        <v>12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73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74</v>
      </c>
      <c r="E190" s="27" t="s">
        <v>75</v>
      </c>
    </row>
    <row r="191">
      <c r="A191" s="1" t="s">
        <v>76</v>
      </c>
    </row>
    <row r="192">
      <c r="A192" s="1" t="s">
        <v>77</v>
      </c>
      <c r="E192" s="27" t="s">
        <v>78</v>
      </c>
    </row>
    <row r="193">
      <c r="A193" s="1" t="s">
        <v>69</v>
      </c>
      <c r="B193" s="1">
        <v>46</v>
      </c>
      <c r="C193" s="26" t="s">
        <v>178</v>
      </c>
      <c r="D193" t="s">
        <v>67</v>
      </c>
      <c r="E193" s="27" t="s">
        <v>179</v>
      </c>
      <c r="F193" s="28" t="s">
        <v>97</v>
      </c>
      <c r="G193" s="29">
        <v>12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73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74</v>
      </c>
      <c r="E194" s="27" t="s">
        <v>75</v>
      </c>
    </row>
    <row r="195">
      <c r="A195" s="1" t="s">
        <v>76</v>
      </c>
    </row>
    <row r="196">
      <c r="A196" s="1" t="s">
        <v>77</v>
      </c>
      <c r="E196" s="27" t="s">
        <v>78</v>
      </c>
    </row>
    <row r="197">
      <c r="A197" s="1" t="s">
        <v>69</v>
      </c>
      <c r="B197" s="1">
        <v>47</v>
      </c>
      <c r="C197" s="26" t="s">
        <v>180</v>
      </c>
      <c r="D197" t="s">
        <v>67</v>
      </c>
      <c r="E197" s="27" t="s">
        <v>181</v>
      </c>
      <c r="F197" s="28" t="s">
        <v>97</v>
      </c>
      <c r="G197" s="29">
        <v>8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73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74</v>
      </c>
      <c r="E198" s="27" t="s">
        <v>75</v>
      </c>
    </row>
    <row r="199">
      <c r="A199" s="1" t="s">
        <v>76</v>
      </c>
    </row>
    <row r="200">
      <c r="A200" s="1" t="s">
        <v>77</v>
      </c>
      <c r="E200" s="27" t="s">
        <v>78</v>
      </c>
    </row>
    <row r="201">
      <c r="A201" s="1" t="s">
        <v>69</v>
      </c>
      <c r="B201" s="1">
        <v>48</v>
      </c>
      <c r="C201" s="26" t="s">
        <v>182</v>
      </c>
      <c r="D201" t="s">
        <v>67</v>
      </c>
      <c r="E201" s="27" t="s">
        <v>183</v>
      </c>
      <c r="F201" s="28" t="s">
        <v>97</v>
      </c>
      <c r="G201" s="29">
        <v>8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73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74</v>
      </c>
      <c r="E202" s="27" t="s">
        <v>75</v>
      </c>
    </row>
    <row r="203">
      <c r="A203" s="1" t="s">
        <v>76</v>
      </c>
    </row>
    <row r="204">
      <c r="A204" s="1" t="s">
        <v>77</v>
      </c>
      <c r="E204" s="27" t="s">
        <v>78</v>
      </c>
    </row>
    <row r="205">
      <c r="A205" s="1" t="s">
        <v>69</v>
      </c>
      <c r="B205" s="1">
        <v>49</v>
      </c>
      <c r="C205" s="26" t="s">
        <v>184</v>
      </c>
      <c r="D205" t="s">
        <v>67</v>
      </c>
      <c r="E205" s="27" t="s">
        <v>185</v>
      </c>
      <c r="F205" s="28" t="s">
        <v>97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73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74</v>
      </c>
      <c r="E206" s="27" t="s">
        <v>75</v>
      </c>
    </row>
    <row r="207">
      <c r="A207" s="1" t="s">
        <v>76</v>
      </c>
    </row>
    <row r="208">
      <c r="A208" s="1" t="s">
        <v>77</v>
      </c>
      <c r="E208" s="27" t="s">
        <v>78</v>
      </c>
    </row>
    <row r="209">
      <c r="A209" s="1" t="s">
        <v>69</v>
      </c>
      <c r="B209" s="1">
        <v>50</v>
      </c>
      <c r="C209" s="26" t="s">
        <v>186</v>
      </c>
      <c r="D209" t="s">
        <v>67</v>
      </c>
      <c r="E209" s="27" t="s">
        <v>187</v>
      </c>
      <c r="F209" s="28" t="s">
        <v>97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73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74</v>
      </c>
      <c r="E210" s="27" t="s">
        <v>75</v>
      </c>
    </row>
    <row r="211">
      <c r="A211" s="1" t="s">
        <v>76</v>
      </c>
    </row>
    <row r="212">
      <c r="A212" s="1" t="s">
        <v>77</v>
      </c>
      <c r="E212" s="27" t="s">
        <v>78</v>
      </c>
    </row>
    <row r="213">
      <c r="A213" s="1" t="s">
        <v>69</v>
      </c>
      <c r="B213" s="1">
        <v>51</v>
      </c>
      <c r="C213" s="26" t="s">
        <v>188</v>
      </c>
      <c r="D213" t="s">
        <v>67</v>
      </c>
      <c r="E213" s="27" t="s">
        <v>189</v>
      </c>
      <c r="F213" s="28" t="s">
        <v>97</v>
      </c>
      <c r="G213" s="29">
        <v>6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73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74</v>
      </c>
      <c r="E214" s="27" t="s">
        <v>75</v>
      </c>
    </row>
    <row r="215">
      <c r="A215" s="1" t="s">
        <v>76</v>
      </c>
    </row>
    <row r="216">
      <c r="A216" s="1" t="s">
        <v>77</v>
      </c>
      <c r="E216" s="27" t="s">
        <v>78</v>
      </c>
    </row>
    <row r="217">
      <c r="A217" s="1" t="s">
        <v>69</v>
      </c>
      <c r="B217" s="1">
        <v>52</v>
      </c>
      <c r="C217" s="26" t="s">
        <v>190</v>
      </c>
      <c r="D217" t="s">
        <v>67</v>
      </c>
      <c r="E217" s="27" t="s">
        <v>191</v>
      </c>
      <c r="F217" s="28" t="s">
        <v>97</v>
      </c>
      <c r="G217" s="29">
        <v>11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73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74</v>
      </c>
      <c r="E218" s="27" t="s">
        <v>75</v>
      </c>
    </row>
    <row r="219">
      <c r="A219" s="1" t="s">
        <v>76</v>
      </c>
    </row>
    <row r="220">
      <c r="A220" s="1" t="s">
        <v>77</v>
      </c>
      <c r="E220" s="27" t="s">
        <v>78</v>
      </c>
    </row>
    <row r="221">
      <c r="A221" s="1" t="s">
        <v>69</v>
      </c>
      <c r="B221" s="1">
        <v>30</v>
      </c>
      <c r="C221" s="26" t="s">
        <v>192</v>
      </c>
      <c r="D221" t="s">
        <v>67</v>
      </c>
      <c r="E221" s="27" t="s">
        <v>193</v>
      </c>
      <c r="F221" s="28" t="s">
        <v>97</v>
      </c>
      <c r="G221" s="29">
        <v>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73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74</v>
      </c>
      <c r="E222" s="27" t="s">
        <v>75</v>
      </c>
    </row>
    <row r="223">
      <c r="A223" s="1" t="s">
        <v>76</v>
      </c>
    </row>
    <row r="224">
      <c r="A224" s="1" t="s">
        <v>77</v>
      </c>
      <c r="E224" s="27" t="s">
        <v>78</v>
      </c>
    </row>
    <row r="225">
      <c r="A225" s="1" t="s">
        <v>69</v>
      </c>
      <c r="B225" s="1">
        <v>31</v>
      </c>
      <c r="C225" s="26" t="s">
        <v>194</v>
      </c>
      <c r="D225" t="s">
        <v>67</v>
      </c>
      <c r="E225" s="27" t="s">
        <v>195</v>
      </c>
      <c r="F225" s="28" t="s">
        <v>97</v>
      </c>
      <c r="G225" s="29">
        <v>3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73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74</v>
      </c>
      <c r="E226" s="27" t="s">
        <v>75</v>
      </c>
    </row>
    <row r="227">
      <c r="A227" s="1" t="s">
        <v>76</v>
      </c>
    </row>
    <row r="228">
      <c r="A228" s="1" t="s">
        <v>77</v>
      </c>
      <c r="E228" s="27" t="s">
        <v>78</v>
      </c>
    </row>
    <row r="229">
      <c r="A229" s="1" t="s">
        <v>69</v>
      </c>
      <c r="B229" s="1">
        <v>53</v>
      </c>
      <c r="C229" s="26" t="s">
        <v>196</v>
      </c>
      <c r="D229" t="s">
        <v>67</v>
      </c>
      <c r="E229" s="27" t="s">
        <v>197</v>
      </c>
      <c r="F229" s="28" t="s">
        <v>97</v>
      </c>
      <c r="G229" s="29">
        <v>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73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74</v>
      </c>
      <c r="E230" s="27" t="s">
        <v>75</v>
      </c>
    </row>
    <row r="231">
      <c r="A231" s="1" t="s">
        <v>76</v>
      </c>
    </row>
    <row r="232">
      <c r="A232" s="1" t="s">
        <v>77</v>
      </c>
      <c r="E232" s="27" t="s">
        <v>78</v>
      </c>
    </row>
    <row r="233">
      <c r="A233" s="1" t="s">
        <v>69</v>
      </c>
      <c r="B233" s="1">
        <v>54</v>
      </c>
      <c r="C233" s="26" t="s">
        <v>198</v>
      </c>
      <c r="D233" t="s">
        <v>67</v>
      </c>
      <c r="E233" s="27" t="s">
        <v>199</v>
      </c>
      <c r="F233" s="28" t="s">
        <v>97</v>
      </c>
      <c r="G233" s="29">
        <v>7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73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74</v>
      </c>
      <c r="E234" s="27" t="s">
        <v>75</v>
      </c>
    </row>
    <row r="235">
      <c r="A235" s="1" t="s">
        <v>76</v>
      </c>
    </row>
    <row r="236">
      <c r="A236" s="1" t="s">
        <v>77</v>
      </c>
      <c r="E236" s="27" t="s">
        <v>78</v>
      </c>
    </row>
    <row r="237">
      <c r="A237" s="1" t="s">
        <v>69</v>
      </c>
      <c r="B237" s="1">
        <v>57</v>
      </c>
      <c r="C237" s="26" t="s">
        <v>200</v>
      </c>
      <c r="D237" t="s">
        <v>67</v>
      </c>
      <c r="E237" s="27" t="s">
        <v>201</v>
      </c>
      <c r="F237" s="28" t="s">
        <v>97</v>
      </c>
      <c r="G237" s="29">
        <v>8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73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74</v>
      </c>
      <c r="E238" s="27" t="s">
        <v>75</v>
      </c>
    </row>
    <row r="239">
      <c r="A239" s="1" t="s">
        <v>76</v>
      </c>
    </row>
    <row r="240">
      <c r="A240" s="1" t="s">
        <v>77</v>
      </c>
      <c r="E240" s="27" t="s">
        <v>78</v>
      </c>
    </row>
    <row r="241">
      <c r="A241" s="1" t="s">
        <v>69</v>
      </c>
      <c r="B241" s="1">
        <v>58</v>
      </c>
      <c r="C241" s="26" t="s">
        <v>202</v>
      </c>
      <c r="D241" t="s">
        <v>67</v>
      </c>
      <c r="E241" s="27" t="s">
        <v>203</v>
      </c>
      <c r="F241" s="28" t="s">
        <v>97</v>
      </c>
      <c r="G241" s="29">
        <v>25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73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74</v>
      </c>
      <c r="E242" s="27" t="s">
        <v>75</v>
      </c>
    </row>
    <row r="243">
      <c r="A243" s="1" t="s">
        <v>76</v>
      </c>
    </row>
    <row r="244">
      <c r="A244" s="1" t="s">
        <v>77</v>
      </c>
      <c r="E244" s="27" t="s">
        <v>78</v>
      </c>
    </row>
    <row r="245">
      <c r="A245" s="1" t="s">
        <v>69</v>
      </c>
      <c r="B245" s="1">
        <v>59</v>
      </c>
      <c r="C245" s="26" t="s">
        <v>204</v>
      </c>
      <c r="D245" t="s">
        <v>67</v>
      </c>
      <c r="E245" s="27" t="s">
        <v>205</v>
      </c>
      <c r="F245" s="28" t="s">
        <v>97</v>
      </c>
      <c r="G245" s="29">
        <v>1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73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74</v>
      </c>
      <c r="E246" s="27" t="s">
        <v>75</v>
      </c>
    </row>
    <row r="247">
      <c r="A247" s="1" t="s">
        <v>76</v>
      </c>
    </row>
    <row r="248">
      <c r="A248" s="1" t="s">
        <v>77</v>
      </c>
      <c r="E248" s="27" t="s">
        <v>78</v>
      </c>
    </row>
    <row r="249" ht="25.5">
      <c r="A249" s="1" t="s">
        <v>69</v>
      </c>
      <c r="B249" s="1">
        <v>60</v>
      </c>
      <c r="C249" s="26" t="s">
        <v>206</v>
      </c>
      <c r="D249" t="s">
        <v>67</v>
      </c>
      <c r="E249" s="27" t="s">
        <v>207</v>
      </c>
      <c r="F249" s="28" t="s">
        <v>97</v>
      </c>
      <c r="G249" s="29">
        <v>1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73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74</v>
      </c>
      <c r="E250" s="27" t="s">
        <v>75</v>
      </c>
    </row>
    <row r="251">
      <c r="A251" s="1" t="s">
        <v>76</v>
      </c>
    </row>
    <row r="252">
      <c r="A252" s="1" t="s">
        <v>77</v>
      </c>
      <c r="E252" s="27" t="s">
        <v>78</v>
      </c>
    </row>
    <row r="253">
      <c r="A253" s="1" t="s">
        <v>69</v>
      </c>
      <c r="B253" s="1">
        <v>61</v>
      </c>
      <c r="C253" s="26" t="s">
        <v>208</v>
      </c>
      <c r="D253" t="s">
        <v>67</v>
      </c>
      <c r="E253" s="27" t="s">
        <v>209</v>
      </c>
      <c r="F253" s="28" t="s">
        <v>97</v>
      </c>
      <c r="G253" s="29">
        <v>3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73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74</v>
      </c>
      <c r="E254" s="27" t="s">
        <v>75</v>
      </c>
    </row>
    <row r="255">
      <c r="A255" s="1" t="s">
        <v>76</v>
      </c>
    </row>
    <row r="256">
      <c r="A256" s="1" t="s">
        <v>77</v>
      </c>
      <c r="E256" s="27" t="s">
        <v>78</v>
      </c>
    </row>
    <row r="257">
      <c r="A257" s="1" t="s">
        <v>66</v>
      </c>
      <c r="C257" s="22" t="s">
        <v>210</v>
      </c>
      <c r="E257" s="23" t="s">
        <v>211</v>
      </c>
      <c r="L257" s="24">
        <f>SUMIFS(L258:L293,A258:A293,"P")</f>
        <v>0</v>
      </c>
      <c r="M257" s="24">
        <f>SUMIFS(M258:M293,A258:A293,"P")</f>
        <v>0</v>
      </c>
      <c r="N257" s="25"/>
    </row>
    <row r="258">
      <c r="A258" s="1" t="s">
        <v>69</v>
      </c>
      <c r="B258" s="1">
        <v>67</v>
      </c>
      <c r="C258" s="26" t="s">
        <v>212</v>
      </c>
      <c r="D258" t="s">
        <v>67</v>
      </c>
      <c r="E258" s="27" t="s">
        <v>213</v>
      </c>
      <c r="F258" s="28" t="s">
        <v>214</v>
      </c>
      <c r="G258" s="29">
        <v>36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73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74</v>
      </c>
      <c r="E259" s="27" t="s">
        <v>75</v>
      </c>
    </row>
    <row r="260">
      <c r="A260" s="1" t="s">
        <v>76</v>
      </c>
    </row>
    <row r="261">
      <c r="A261" s="1" t="s">
        <v>77</v>
      </c>
      <c r="E261" s="27" t="s">
        <v>78</v>
      </c>
    </row>
    <row r="262">
      <c r="A262" s="1" t="s">
        <v>69</v>
      </c>
      <c r="B262" s="1">
        <v>63</v>
      </c>
      <c r="C262" s="26" t="s">
        <v>215</v>
      </c>
      <c r="D262" t="s">
        <v>67</v>
      </c>
      <c r="E262" s="27" t="s">
        <v>216</v>
      </c>
      <c r="F262" s="28" t="s">
        <v>97</v>
      </c>
      <c r="G262" s="29">
        <v>80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73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74</v>
      </c>
      <c r="E263" s="27" t="s">
        <v>75</v>
      </c>
    </row>
    <row r="264">
      <c r="A264" s="1" t="s">
        <v>76</v>
      </c>
    </row>
    <row r="265">
      <c r="A265" s="1" t="s">
        <v>77</v>
      </c>
      <c r="E265" s="27" t="s">
        <v>78</v>
      </c>
    </row>
    <row r="266">
      <c r="A266" s="1" t="s">
        <v>69</v>
      </c>
      <c r="B266" s="1">
        <v>64</v>
      </c>
      <c r="C266" s="26" t="s">
        <v>217</v>
      </c>
      <c r="D266" t="s">
        <v>67</v>
      </c>
      <c r="E266" s="27" t="s">
        <v>218</v>
      </c>
      <c r="F266" s="28" t="s">
        <v>97</v>
      </c>
      <c r="G266" s="29">
        <v>8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73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74</v>
      </c>
      <c r="E267" s="27" t="s">
        <v>75</v>
      </c>
    </row>
    <row r="268">
      <c r="A268" s="1" t="s">
        <v>76</v>
      </c>
    </row>
    <row r="269">
      <c r="A269" s="1" t="s">
        <v>77</v>
      </c>
      <c r="E269" s="27" t="s">
        <v>78</v>
      </c>
    </row>
    <row r="270" ht="25.5">
      <c r="A270" s="1" t="s">
        <v>69</v>
      </c>
      <c r="B270" s="1">
        <v>65</v>
      </c>
      <c r="C270" s="26" t="s">
        <v>219</v>
      </c>
      <c r="D270" t="s">
        <v>67</v>
      </c>
      <c r="E270" s="27" t="s">
        <v>220</v>
      </c>
      <c r="F270" s="28" t="s">
        <v>97</v>
      </c>
      <c r="G270" s="29">
        <v>2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73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74</v>
      </c>
      <c r="E271" s="27" t="s">
        <v>75</v>
      </c>
    </row>
    <row r="272">
      <c r="A272" s="1" t="s">
        <v>76</v>
      </c>
    </row>
    <row r="273">
      <c r="A273" s="1" t="s">
        <v>77</v>
      </c>
      <c r="E273" s="27" t="s">
        <v>78</v>
      </c>
    </row>
    <row r="274" ht="25.5">
      <c r="A274" s="1" t="s">
        <v>69</v>
      </c>
      <c r="B274" s="1">
        <v>69</v>
      </c>
      <c r="C274" s="26" t="s">
        <v>221</v>
      </c>
      <c r="D274" t="s">
        <v>67</v>
      </c>
      <c r="E274" s="27" t="s">
        <v>222</v>
      </c>
      <c r="F274" s="28" t="s">
        <v>97</v>
      </c>
      <c r="G274" s="29">
        <v>2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73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74</v>
      </c>
      <c r="E275" s="27" t="s">
        <v>75</v>
      </c>
    </row>
    <row r="276">
      <c r="A276" s="1" t="s">
        <v>76</v>
      </c>
    </row>
    <row r="277">
      <c r="A277" s="1" t="s">
        <v>77</v>
      </c>
      <c r="E277" s="27" t="s">
        <v>78</v>
      </c>
    </row>
    <row r="278">
      <c r="A278" s="1" t="s">
        <v>69</v>
      </c>
      <c r="B278" s="1">
        <v>62</v>
      </c>
      <c r="C278" s="26" t="s">
        <v>223</v>
      </c>
      <c r="D278" t="s">
        <v>67</v>
      </c>
      <c r="E278" s="27" t="s">
        <v>224</v>
      </c>
      <c r="F278" s="28" t="s">
        <v>214</v>
      </c>
      <c r="G278" s="29">
        <v>130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73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74</v>
      </c>
      <c r="E279" s="27" t="s">
        <v>75</v>
      </c>
    </row>
    <row r="280">
      <c r="A280" s="1" t="s">
        <v>76</v>
      </c>
    </row>
    <row r="281">
      <c r="A281" s="1" t="s">
        <v>77</v>
      </c>
      <c r="E281" s="27" t="s">
        <v>78</v>
      </c>
    </row>
    <row r="282">
      <c r="A282" s="1" t="s">
        <v>69</v>
      </c>
      <c r="B282" s="1">
        <v>70</v>
      </c>
      <c r="C282" s="26" t="s">
        <v>225</v>
      </c>
      <c r="D282" t="s">
        <v>67</v>
      </c>
      <c r="E282" s="27" t="s">
        <v>226</v>
      </c>
      <c r="F282" s="28" t="s">
        <v>97</v>
      </c>
      <c r="G282" s="29">
        <v>2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73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74</v>
      </c>
      <c r="E283" s="27" t="s">
        <v>75</v>
      </c>
    </row>
    <row r="284">
      <c r="A284" s="1" t="s">
        <v>76</v>
      </c>
    </row>
    <row r="285">
      <c r="A285" s="1" t="s">
        <v>77</v>
      </c>
      <c r="E285" s="27" t="s">
        <v>78</v>
      </c>
    </row>
    <row r="286">
      <c r="A286" s="1" t="s">
        <v>69</v>
      </c>
      <c r="B286" s="1">
        <v>66</v>
      </c>
      <c r="C286" s="26" t="s">
        <v>227</v>
      </c>
      <c r="D286" t="s">
        <v>67</v>
      </c>
      <c r="E286" s="27" t="s">
        <v>228</v>
      </c>
      <c r="F286" s="28" t="s">
        <v>214</v>
      </c>
      <c r="G286" s="29">
        <v>486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73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74</v>
      </c>
      <c r="E287" s="27" t="s">
        <v>75</v>
      </c>
    </row>
    <row r="288">
      <c r="A288" s="1" t="s">
        <v>76</v>
      </c>
    </row>
    <row r="289">
      <c r="A289" s="1" t="s">
        <v>77</v>
      </c>
      <c r="E289" s="27" t="s">
        <v>78</v>
      </c>
    </row>
    <row r="290">
      <c r="A290" s="1" t="s">
        <v>69</v>
      </c>
      <c r="B290" s="1">
        <v>68</v>
      </c>
      <c r="C290" s="26" t="s">
        <v>229</v>
      </c>
      <c r="D290" t="s">
        <v>67</v>
      </c>
      <c r="E290" s="27" t="s">
        <v>230</v>
      </c>
      <c r="F290" s="28" t="s">
        <v>97</v>
      </c>
      <c r="G290" s="29">
        <v>4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73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74</v>
      </c>
      <c r="E291" s="27" t="s">
        <v>75</v>
      </c>
    </row>
    <row r="292">
      <c r="A292" s="1" t="s">
        <v>76</v>
      </c>
    </row>
    <row r="293">
      <c r="A293" s="1" t="s">
        <v>77</v>
      </c>
      <c r="E293" s="27" t="s">
        <v>78</v>
      </c>
    </row>
    <row r="294">
      <c r="A294" s="1" t="s">
        <v>66</v>
      </c>
      <c r="C294" s="22" t="s">
        <v>231</v>
      </c>
      <c r="E294" s="23" t="s">
        <v>232</v>
      </c>
      <c r="L294" s="24">
        <f>SUMIFS(L295:L334,A295:A334,"P")</f>
        <v>0</v>
      </c>
      <c r="M294" s="24">
        <f>SUMIFS(M295:M334,A295:A334,"P")</f>
        <v>0</v>
      </c>
      <c r="N294" s="25"/>
    </row>
    <row r="295">
      <c r="A295" s="1" t="s">
        <v>69</v>
      </c>
      <c r="B295" s="1">
        <v>77</v>
      </c>
      <c r="C295" s="26" t="s">
        <v>233</v>
      </c>
      <c r="D295" t="s">
        <v>67</v>
      </c>
      <c r="E295" s="27" t="s">
        <v>234</v>
      </c>
      <c r="F295" s="28" t="s">
        <v>97</v>
      </c>
      <c r="G295" s="29">
        <v>10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73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74</v>
      </c>
      <c r="E296" s="27" t="s">
        <v>75</v>
      </c>
    </row>
    <row r="297">
      <c r="A297" s="1" t="s">
        <v>76</v>
      </c>
    </row>
    <row r="298">
      <c r="A298" s="1" t="s">
        <v>77</v>
      </c>
      <c r="E298" s="27" t="s">
        <v>78</v>
      </c>
    </row>
    <row r="299">
      <c r="A299" s="1" t="s">
        <v>69</v>
      </c>
      <c r="B299" s="1">
        <v>78</v>
      </c>
      <c r="C299" s="26" t="s">
        <v>235</v>
      </c>
      <c r="D299" t="s">
        <v>67</v>
      </c>
      <c r="E299" s="27" t="s">
        <v>236</v>
      </c>
      <c r="F299" s="28" t="s">
        <v>97</v>
      </c>
      <c r="G299" s="29">
        <v>3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73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74</v>
      </c>
      <c r="E300" s="27" t="s">
        <v>75</v>
      </c>
    </row>
    <row r="301">
      <c r="A301" s="1" t="s">
        <v>76</v>
      </c>
    </row>
    <row r="302">
      <c r="A302" s="1" t="s">
        <v>77</v>
      </c>
      <c r="E302" s="27" t="s">
        <v>78</v>
      </c>
    </row>
    <row r="303">
      <c r="A303" s="1" t="s">
        <v>69</v>
      </c>
      <c r="B303" s="1">
        <v>79</v>
      </c>
      <c r="C303" s="26" t="s">
        <v>237</v>
      </c>
      <c r="D303" t="s">
        <v>67</v>
      </c>
      <c r="E303" s="27" t="s">
        <v>238</v>
      </c>
      <c r="F303" s="28" t="s">
        <v>97</v>
      </c>
      <c r="G303" s="29">
        <v>1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73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74</v>
      </c>
      <c r="E304" s="27" t="s">
        <v>75</v>
      </c>
    </row>
    <row r="305">
      <c r="A305" s="1" t="s">
        <v>76</v>
      </c>
    </row>
    <row r="306">
      <c r="A306" s="1" t="s">
        <v>77</v>
      </c>
      <c r="E306" s="27" t="s">
        <v>78</v>
      </c>
    </row>
    <row r="307">
      <c r="A307" s="1" t="s">
        <v>69</v>
      </c>
      <c r="B307" s="1">
        <v>80</v>
      </c>
      <c r="C307" s="26" t="s">
        <v>239</v>
      </c>
      <c r="D307" t="s">
        <v>67</v>
      </c>
      <c r="E307" s="27" t="s">
        <v>240</v>
      </c>
      <c r="F307" s="28" t="s">
        <v>97</v>
      </c>
      <c r="G307" s="29">
        <v>3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73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74</v>
      </c>
      <c r="E308" s="27" t="s">
        <v>75</v>
      </c>
    </row>
    <row r="309">
      <c r="A309" s="1" t="s">
        <v>76</v>
      </c>
    </row>
    <row r="310">
      <c r="A310" s="1" t="s">
        <v>77</v>
      </c>
      <c r="E310" s="27" t="s">
        <v>78</v>
      </c>
    </row>
    <row r="311">
      <c r="A311" s="1" t="s">
        <v>69</v>
      </c>
      <c r="B311" s="1">
        <v>76</v>
      </c>
      <c r="C311" s="26" t="s">
        <v>241</v>
      </c>
      <c r="D311" t="s">
        <v>67</v>
      </c>
      <c r="E311" s="27" t="s">
        <v>242</v>
      </c>
      <c r="F311" s="28" t="s">
        <v>97</v>
      </c>
      <c r="G311" s="29">
        <v>9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73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74</v>
      </c>
      <c r="E312" s="27" t="s">
        <v>75</v>
      </c>
    </row>
    <row r="313">
      <c r="A313" s="1" t="s">
        <v>76</v>
      </c>
    </row>
    <row r="314">
      <c r="A314" s="1" t="s">
        <v>77</v>
      </c>
      <c r="E314" s="27" t="s">
        <v>78</v>
      </c>
    </row>
    <row r="315">
      <c r="A315" s="1" t="s">
        <v>69</v>
      </c>
      <c r="B315" s="1">
        <v>72</v>
      </c>
      <c r="C315" s="26" t="s">
        <v>243</v>
      </c>
      <c r="D315" t="s">
        <v>67</v>
      </c>
      <c r="E315" s="27" t="s">
        <v>244</v>
      </c>
      <c r="F315" s="28" t="s">
        <v>97</v>
      </c>
      <c r="G315" s="29">
        <v>2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73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74</v>
      </c>
      <c r="E316" s="27" t="s">
        <v>75</v>
      </c>
    </row>
    <row r="317">
      <c r="A317" s="1" t="s">
        <v>76</v>
      </c>
    </row>
    <row r="318">
      <c r="A318" s="1" t="s">
        <v>77</v>
      </c>
      <c r="E318" s="27" t="s">
        <v>78</v>
      </c>
    </row>
    <row r="319" ht="25.5">
      <c r="A319" s="1" t="s">
        <v>69</v>
      </c>
      <c r="B319" s="1">
        <v>73</v>
      </c>
      <c r="C319" s="26" t="s">
        <v>245</v>
      </c>
      <c r="D319" t="s">
        <v>67</v>
      </c>
      <c r="E319" s="27" t="s">
        <v>246</v>
      </c>
      <c r="F319" s="28" t="s">
        <v>97</v>
      </c>
      <c r="G319" s="29">
        <v>2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73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74</v>
      </c>
      <c r="E320" s="27" t="s">
        <v>75</v>
      </c>
    </row>
    <row r="321">
      <c r="A321" s="1" t="s">
        <v>76</v>
      </c>
    </row>
    <row r="322">
      <c r="A322" s="1" t="s">
        <v>77</v>
      </c>
      <c r="E322" s="27" t="s">
        <v>78</v>
      </c>
    </row>
    <row r="323">
      <c r="A323" s="1" t="s">
        <v>69</v>
      </c>
      <c r="B323" s="1">
        <v>74</v>
      </c>
      <c r="C323" s="26" t="s">
        <v>247</v>
      </c>
      <c r="D323" t="s">
        <v>67</v>
      </c>
      <c r="E323" s="27" t="s">
        <v>248</v>
      </c>
      <c r="F323" s="28" t="s">
        <v>97</v>
      </c>
      <c r="G323" s="29">
        <v>21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73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74</v>
      </c>
      <c r="E324" s="27" t="s">
        <v>75</v>
      </c>
    </row>
    <row r="325">
      <c r="A325" s="1" t="s">
        <v>76</v>
      </c>
    </row>
    <row r="326">
      <c r="A326" s="1" t="s">
        <v>77</v>
      </c>
      <c r="E326" s="27" t="s">
        <v>78</v>
      </c>
    </row>
    <row r="327">
      <c r="A327" s="1" t="s">
        <v>69</v>
      </c>
      <c r="B327" s="1">
        <v>75</v>
      </c>
      <c r="C327" s="26" t="s">
        <v>249</v>
      </c>
      <c r="D327" t="s">
        <v>67</v>
      </c>
      <c r="E327" s="27" t="s">
        <v>250</v>
      </c>
      <c r="F327" s="28" t="s">
        <v>97</v>
      </c>
      <c r="G327" s="29">
        <v>1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73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74</v>
      </c>
      <c r="E328" s="27" t="s">
        <v>75</v>
      </c>
    </row>
    <row r="329">
      <c r="A329" s="1" t="s">
        <v>76</v>
      </c>
    </row>
    <row r="330">
      <c r="A330" s="1" t="s">
        <v>77</v>
      </c>
      <c r="E330" s="27" t="s">
        <v>78</v>
      </c>
    </row>
    <row r="331">
      <c r="A331" s="1" t="s">
        <v>69</v>
      </c>
      <c r="B331" s="1">
        <v>71</v>
      </c>
      <c r="C331" s="26" t="s">
        <v>251</v>
      </c>
      <c r="D331" t="s">
        <v>67</v>
      </c>
      <c r="E331" s="27" t="s">
        <v>252</v>
      </c>
      <c r="F331" s="28" t="s">
        <v>97</v>
      </c>
      <c r="G331" s="29">
        <v>1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73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74</v>
      </c>
      <c r="E332" s="27" t="s">
        <v>75</v>
      </c>
    </row>
    <row r="333">
      <c r="A333" s="1" t="s">
        <v>76</v>
      </c>
    </row>
    <row r="334">
      <c r="A334" s="1" t="s">
        <v>77</v>
      </c>
      <c r="E334" s="27" t="s">
        <v>78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COUNTIFS(L8:L131,"=0",A8:A131,"P")+COUNTIFS(L8:L131,"",A8:A131,"P")+SUM(Q8:Q131)</f>
        <v>0</v>
      </c>
    </row>
    <row r="8">
      <c r="A8" s="1" t="s">
        <v>64</v>
      </c>
      <c r="C8" s="22" t="s">
        <v>253</v>
      </c>
      <c r="E8" s="23" t="s">
        <v>17</v>
      </c>
      <c r="L8" s="24">
        <f>L9+L18</f>
        <v>0</v>
      </c>
      <c r="M8" s="24">
        <f>M9+M18</f>
        <v>0</v>
      </c>
      <c r="N8" s="25"/>
    </row>
    <row r="9">
      <c r="A9" s="1" t="s">
        <v>66</v>
      </c>
      <c r="C9" s="22" t="s">
        <v>254</v>
      </c>
      <c r="E9" s="23" t="s">
        <v>68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255</v>
      </c>
      <c r="D10" t="s">
        <v>75</v>
      </c>
      <c r="E10" s="27" t="s">
        <v>256</v>
      </c>
      <c r="F10" s="28" t="s">
        <v>72</v>
      </c>
      <c r="G10" s="29">
        <v>330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 ht="357">
      <c r="A11" s="1" t="s">
        <v>74</v>
      </c>
      <c r="E11" s="27" t="s">
        <v>257</v>
      </c>
    </row>
    <row r="12">
      <c r="A12" s="1" t="s">
        <v>76</v>
      </c>
    </row>
    <row r="13">
      <c r="A13" s="1" t="s">
        <v>77</v>
      </c>
      <c r="E13" s="27" t="s">
        <v>258</v>
      </c>
    </row>
    <row r="14">
      <c r="A14" s="1" t="s">
        <v>69</v>
      </c>
      <c r="B14" s="1">
        <v>2</v>
      </c>
      <c r="C14" s="26" t="s">
        <v>84</v>
      </c>
      <c r="D14" t="s">
        <v>75</v>
      </c>
      <c r="E14" s="27" t="s">
        <v>85</v>
      </c>
      <c r="F14" s="28" t="s">
        <v>72</v>
      </c>
      <c r="G14" s="29">
        <v>330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29.5">
      <c r="A15" s="1" t="s">
        <v>74</v>
      </c>
      <c r="E15" s="27" t="s">
        <v>259</v>
      </c>
    </row>
    <row r="16">
      <c r="A16" s="1" t="s">
        <v>76</v>
      </c>
    </row>
    <row r="17">
      <c r="A17" s="1" t="s">
        <v>77</v>
      </c>
      <c r="E17" s="27" t="s">
        <v>258</v>
      </c>
    </row>
    <row r="18">
      <c r="A18" s="1" t="s">
        <v>66</v>
      </c>
      <c r="C18" s="22" t="s">
        <v>110</v>
      </c>
      <c r="E18" s="23" t="s">
        <v>260</v>
      </c>
      <c r="L18" s="24">
        <f>SUMIFS(L19:L130,A19:A130,"P")</f>
        <v>0</v>
      </c>
      <c r="M18" s="24">
        <f>SUMIFS(M19:M130,A19:A130,"P")</f>
        <v>0</v>
      </c>
      <c r="N18" s="25"/>
    </row>
    <row r="19">
      <c r="A19" s="1" t="s">
        <v>69</v>
      </c>
      <c r="B19" s="1">
        <v>25</v>
      </c>
      <c r="C19" s="26" t="s">
        <v>261</v>
      </c>
      <c r="D19" t="s">
        <v>75</v>
      </c>
      <c r="E19" s="27" t="s">
        <v>262</v>
      </c>
      <c r="F19" s="28" t="s">
        <v>97</v>
      </c>
      <c r="G19" s="29">
        <v>12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73</v>
      </c>
      <c r="O19" s="31">
        <f>M19*AA19</f>
        <v>0</v>
      </c>
      <c r="P19" s="1">
        <v>3</v>
      </c>
      <c r="AA19" s="1">
        <f>IF(P19=1,$O$3,IF(P19=2,$O$4,$O$5))</f>
        <v>0</v>
      </c>
    </row>
    <row r="20" ht="76.5">
      <c r="A20" s="1" t="s">
        <v>74</v>
      </c>
      <c r="E20" s="27" t="s">
        <v>263</v>
      </c>
    </row>
    <row r="21">
      <c r="A21" s="1" t="s">
        <v>76</v>
      </c>
    </row>
    <row r="22">
      <c r="A22" s="1" t="s">
        <v>77</v>
      </c>
      <c r="E22" s="27" t="s">
        <v>258</v>
      </c>
    </row>
    <row r="23">
      <c r="A23" s="1" t="s">
        <v>69</v>
      </c>
      <c r="B23" s="1">
        <v>3</v>
      </c>
      <c r="C23" s="26" t="s">
        <v>264</v>
      </c>
      <c r="D23" t="s">
        <v>75</v>
      </c>
      <c r="E23" s="27" t="s">
        <v>265</v>
      </c>
      <c r="F23" s="28" t="s">
        <v>266</v>
      </c>
      <c r="G23" s="29">
        <v>200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73</v>
      </c>
      <c r="O23" s="31">
        <f>M23*AA23</f>
        <v>0</v>
      </c>
      <c r="P23" s="1">
        <v>3</v>
      </c>
      <c r="AA23" s="1">
        <f>IF(P23=1,$O$3,IF(P23=2,$O$4,$O$5))</f>
        <v>0</v>
      </c>
    </row>
    <row r="24" ht="76.5">
      <c r="A24" s="1" t="s">
        <v>74</v>
      </c>
      <c r="E24" s="27" t="s">
        <v>267</v>
      </c>
    </row>
    <row r="25">
      <c r="A25" s="1" t="s">
        <v>76</v>
      </c>
    </row>
    <row r="26">
      <c r="A26" s="1" t="s">
        <v>77</v>
      </c>
      <c r="E26" s="27" t="s">
        <v>258</v>
      </c>
    </row>
    <row r="27">
      <c r="A27" s="1" t="s">
        <v>69</v>
      </c>
      <c r="B27" s="1">
        <v>4</v>
      </c>
      <c r="C27" s="26" t="s">
        <v>112</v>
      </c>
      <c r="D27" t="s">
        <v>75</v>
      </c>
      <c r="E27" s="27" t="s">
        <v>113</v>
      </c>
      <c r="F27" s="28" t="s">
        <v>266</v>
      </c>
      <c r="G27" s="29">
        <v>85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73</v>
      </c>
      <c r="O27" s="31">
        <f>M27*AA27</f>
        <v>0</v>
      </c>
      <c r="P27" s="1">
        <v>3</v>
      </c>
      <c r="AA27" s="1">
        <f>IF(P27=1,$O$3,IF(P27=2,$O$4,$O$5))</f>
        <v>0</v>
      </c>
    </row>
    <row r="28" ht="76.5">
      <c r="A28" s="1" t="s">
        <v>74</v>
      </c>
      <c r="E28" s="27" t="s">
        <v>267</v>
      </c>
    </row>
    <row r="29">
      <c r="A29" s="1" t="s">
        <v>76</v>
      </c>
    </row>
    <row r="30">
      <c r="A30" s="1" t="s">
        <v>77</v>
      </c>
      <c r="E30" s="27" t="s">
        <v>258</v>
      </c>
    </row>
    <row r="31">
      <c r="A31" s="1" t="s">
        <v>69</v>
      </c>
      <c r="B31" s="1">
        <v>5</v>
      </c>
      <c r="C31" s="26" t="s">
        <v>268</v>
      </c>
      <c r="D31" t="s">
        <v>75</v>
      </c>
      <c r="E31" s="27" t="s">
        <v>269</v>
      </c>
      <c r="F31" s="28" t="s">
        <v>266</v>
      </c>
      <c r="G31" s="29">
        <v>200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73</v>
      </c>
      <c r="O31" s="31">
        <f>M31*AA31</f>
        <v>0</v>
      </c>
      <c r="P31" s="1">
        <v>3</v>
      </c>
      <c r="AA31" s="1">
        <f>IF(P31=1,$O$3,IF(P31=2,$O$4,$O$5))</f>
        <v>0</v>
      </c>
    </row>
    <row r="32" ht="76.5">
      <c r="A32" s="1" t="s">
        <v>74</v>
      </c>
      <c r="E32" s="27" t="s">
        <v>267</v>
      </c>
    </row>
    <row r="33">
      <c r="A33" s="1" t="s">
        <v>76</v>
      </c>
    </row>
    <row r="34">
      <c r="A34" s="1" t="s">
        <v>77</v>
      </c>
      <c r="E34" s="27" t="s">
        <v>258</v>
      </c>
    </row>
    <row r="35">
      <c r="A35" s="1" t="s">
        <v>69</v>
      </c>
      <c r="B35" s="1">
        <v>22</v>
      </c>
      <c r="C35" s="26" t="s">
        <v>270</v>
      </c>
      <c r="D35" t="s">
        <v>75</v>
      </c>
      <c r="E35" s="27" t="s">
        <v>271</v>
      </c>
      <c r="F35" s="28" t="s">
        <v>83</v>
      </c>
      <c r="G35" s="29">
        <v>410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73</v>
      </c>
      <c r="O35" s="31">
        <f>M35*AA35</f>
        <v>0</v>
      </c>
      <c r="P35" s="1">
        <v>3</v>
      </c>
      <c r="AA35" s="1">
        <f>IF(P35=1,$O$3,IF(P35=2,$O$4,$O$5))</f>
        <v>0</v>
      </c>
    </row>
    <row r="36" ht="89.25">
      <c r="A36" s="1" t="s">
        <v>74</v>
      </c>
      <c r="E36" s="27" t="s">
        <v>272</v>
      </c>
    </row>
    <row r="37">
      <c r="A37" s="1" t="s">
        <v>76</v>
      </c>
    </row>
    <row r="38">
      <c r="A38" s="1" t="s">
        <v>77</v>
      </c>
      <c r="E38" s="27" t="s">
        <v>258</v>
      </c>
    </row>
    <row r="39">
      <c r="A39" s="1" t="s">
        <v>69</v>
      </c>
      <c r="B39" s="1">
        <v>23</v>
      </c>
      <c r="C39" s="26" t="s">
        <v>273</v>
      </c>
      <c r="D39" t="s">
        <v>75</v>
      </c>
      <c r="E39" s="27" t="s">
        <v>274</v>
      </c>
      <c r="F39" s="28" t="s">
        <v>83</v>
      </c>
      <c r="G39" s="29">
        <v>110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 ht="89.25">
      <c r="A40" s="1" t="s">
        <v>74</v>
      </c>
      <c r="E40" s="27" t="s">
        <v>272</v>
      </c>
    </row>
    <row r="41">
      <c r="A41" s="1" t="s">
        <v>76</v>
      </c>
    </row>
    <row r="42">
      <c r="A42" s="1" t="s">
        <v>77</v>
      </c>
      <c r="E42" s="27" t="s">
        <v>258</v>
      </c>
    </row>
    <row r="43">
      <c r="A43" s="1" t="s">
        <v>69</v>
      </c>
      <c r="B43" s="1">
        <v>24</v>
      </c>
      <c r="C43" s="26" t="s">
        <v>275</v>
      </c>
      <c r="D43" t="s">
        <v>75</v>
      </c>
      <c r="E43" s="27" t="s">
        <v>276</v>
      </c>
      <c r="F43" s="28" t="s">
        <v>83</v>
      </c>
      <c r="G43" s="29">
        <v>200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 ht="89.25">
      <c r="A44" s="1" t="s">
        <v>74</v>
      </c>
      <c r="E44" s="27" t="s">
        <v>277</v>
      </c>
    </row>
    <row r="45">
      <c r="A45" s="1" t="s">
        <v>76</v>
      </c>
    </row>
    <row r="46">
      <c r="A46" s="1" t="s">
        <v>77</v>
      </c>
      <c r="E46" s="27" t="s">
        <v>258</v>
      </c>
    </row>
    <row r="47" ht="25.5">
      <c r="A47" s="1" t="s">
        <v>69</v>
      </c>
      <c r="B47" s="1">
        <v>10</v>
      </c>
      <c r="C47" s="26" t="s">
        <v>278</v>
      </c>
      <c r="D47" t="s">
        <v>75</v>
      </c>
      <c r="E47" s="27" t="s">
        <v>279</v>
      </c>
      <c r="F47" s="28" t="s">
        <v>97</v>
      </c>
      <c r="G47" s="29">
        <v>20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73</v>
      </c>
      <c r="O47" s="31">
        <f>M47*AA47</f>
        <v>0</v>
      </c>
      <c r="P47" s="1">
        <v>3</v>
      </c>
      <c r="AA47" s="1">
        <f>IF(P47=1,$O$3,IF(P47=2,$O$4,$O$5))</f>
        <v>0</v>
      </c>
    </row>
    <row r="48" ht="102">
      <c r="A48" s="1" t="s">
        <v>74</v>
      </c>
      <c r="E48" s="27" t="s">
        <v>280</v>
      </c>
    </row>
    <row r="49">
      <c r="A49" s="1" t="s">
        <v>76</v>
      </c>
    </row>
    <row r="50">
      <c r="A50" s="1" t="s">
        <v>77</v>
      </c>
      <c r="E50" s="27" t="s">
        <v>258</v>
      </c>
    </row>
    <row r="51" ht="25.5">
      <c r="A51" s="1" t="s">
        <v>69</v>
      </c>
      <c r="B51" s="1">
        <v>9</v>
      </c>
      <c r="C51" s="26" t="s">
        <v>281</v>
      </c>
      <c r="D51" t="s">
        <v>75</v>
      </c>
      <c r="E51" s="27" t="s">
        <v>282</v>
      </c>
      <c r="F51" s="28" t="s">
        <v>283</v>
      </c>
      <c r="G51" s="29">
        <v>150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 ht="102">
      <c r="A52" s="1" t="s">
        <v>74</v>
      </c>
      <c r="E52" s="27" t="s">
        <v>284</v>
      </c>
    </row>
    <row r="53">
      <c r="A53" s="1" t="s">
        <v>76</v>
      </c>
    </row>
    <row r="54">
      <c r="A54" s="1" t="s">
        <v>77</v>
      </c>
      <c r="E54" s="27" t="s">
        <v>258</v>
      </c>
    </row>
    <row r="55">
      <c r="A55" s="1" t="s">
        <v>69</v>
      </c>
      <c r="B55" s="1">
        <v>7</v>
      </c>
      <c r="C55" s="26" t="s">
        <v>285</v>
      </c>
      <c r="D55" t="s">
        <v>75</v>
      </c>
      <c r="E55" s="27" t="s">
        <v>286</v>
      </c>
      <c r="F55" s="28" t="s">
        <v>83</v>
      </c>
      <c r="G55" s="29">
        <v>285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 ht="127.5">
      <c r="A56" s="1" t="s">
        <v>74</v>
      </c>
      <c r="E56" s="27" t="s">
        <v>287</v>
      </c>
    </row>
    <row r="57">
      <c r="A57" s="1" t="s">
        <v>76</v>
      </c>
    </row>
    <row r="58">
      <c r="A58" s="1" t="s">
        <v>77</v>
      </c>
      <c r="E58" s="27" t="s">
        <v>258</v>
      </c>
    </row>
    <row r="59">
      <c r="A59" s="1" t="s">
        <v>69</v>
      </c>
      <c r="B59" s="1">
        <v>8</v>
      </c>
      <c r="C59" s="26" t="s">
        <v>288</v>
      </c>
      <c r="D59" t="s">
        <v>75</v>
      </c>
      <c r="E59" s="27" t="s">
        <v>289</v>
      </c>
      <c r="F59" s="28" t="s">
        <v>266</v>
      </c>
      <c r="G59" s="29">
        <v>200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 ht="127.5">
      <c r="A60" s="1" t="s">
        <v>74</v>
      </c>
      <c r="E60" s="27" t="s">
        <v>287</v>
      </c>
    </row>
    <row r="61">
      <c r="A61" s="1" t="s">
        <v>76</v>
      </c>
    </row>
    <row r="62">
      <c r="A62" s="1" t="s">
        <v>77</v>
      </c>
      <c r="E62" s="27" t="s">
        <v>258</v>
      </c>
    </row>
    <row r="63">
      <c r="A63" s="1" t="s">
        <v>69</v>
      </c>
      <c r="B63" s="1">
        <v>11</v>
      </c>
      <c r="C63" s="26" t="s">
        <v>290</v>
      </c>
      <c r="D63" t="s">
        <v>75</v>
      </c>
      <c r="E63" s="27" t="s">
        <v>291</v>
      </c>
      <c r="F63" s="28" t="s">
        <v>266</v>
      </c>
      <c r="G63" s="29">
        <v>100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73</v>
      </c>
      <c r="O63" s="31">
        <f>M63*AA63</f>
        <v>0</v>
      </c>
      <c r="P63" s="1">
        <v>3</v>
      </c>
      <c r="AA63" s="1">
        <f>IF(P63=1,$O$3,IF(P63=2,$O$4,$O$5))</f>
        <v>0</v>
      </c>
    </row>
    <row r="64" ht="76.5">
      <c r="A64" s="1" t="s">
        <v>74</v>
      </c>
      <c r="E64" s="27" t="s">
        <v>292</v>
      </c>
    </row>
    <row r="65">
      <c r="A65" s="1" t="s">
        <v>76</v>
      </c>
    </row>
    <row r="66">
      <c r="A66" s="1" t="s">
        <v>77</v>
      </c>
      <c r="E66" s="27" t="s">
        <v>258</v>
      </c>
    </row>
    <row r="67">
      <c r="A67" s="1" t="s">
        <v>69</v>
      </c>
      <c r="B67" s="1">
        <v>12</v>
      </c>
      <c r="C67" s="26" t="s">
        <v>293</v>
      </c>
      <c r="D67" t="s">
        <v>75</v>
      </c>
      <c r="E67" s="27" t="s">
        <v>294</v>
      </c>
      <c r="F67" s="28" t="s">
        <v>266</v>
      </c>
      <c r="G67" s="29">
        <v>60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73</v>
      </c>
      <c r="O67" s="31">
        <f>M67*AA67</f>
        <v>0</v>
      </c>
      <c r="P67" s="1">
        <v>3</v>
      </c>
      <c r="AA67" s="1">
        <f>IF(P67=1,$O$3,IF(P67=2,$O$4,$O$5))</f>
        <v>0</v>
      </c>
    </row>
    <row r="68" ht="76.5">
      <c r="A68" s="1" t="s">
        <v>74</v>
      </c>
      <c r="E68" s="27" t="s">
        <v>292</v>
      </c>
    </row>
    <row r="69">
      <c r="A69" s="1" t="s">
        <v>76</v>
      </c>
    </row>
    <row r="70">
      <c r="A70" s="1" t="s">
        <v>77</v>
      </c>
      <c r="E70" s="27" t="s">
        <v>258</v>
      </c>
    </row>
    <row r="71">
      <c r="A71" s="1" t="s">
        <v>69</v>
      </c>
      <c r="B71" s="1">
        <v>13</v>
      </c>
      <c r="C71" s="26" t="s">
        <v>295</v>
      </c>
      <c r="D71" t="s">
        <v>75</v>
      </c>
      <c r="E71" s="27" t="s">
        <v>296</v>
      </c>
      <c r="F71" s="28" t="s">
        <v>266</v>
      </c>
      <c r="G71" s="29">
        <v>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73</v>
      </c>
      <c r="O71" s="31">
        <f>M71*AA71</f>
        <v>0</v>
      </c>
      <c r="P71" s="1">
        <v>3</v>
      </c>
      <c r="AA71" s="1">
        <f>IF(P71=1,$O$3,IF(P71=2,$O$4,$O$5))</f>
        <v>0</v>
      </c>
    </row>
    <row r="72" ht="76.5">
      <c r="A72" s="1" t="s">
        <v>74</v>
      </c>
      <c r="E72" s="27" t="s">
        <v>292</v>
      </c>
    </row>
    <row r="73">
      <c r="A73" s="1" t="s">
        <v>76</v>
      </c>
    </row>
    <row r="74">
      <c r="A74" s="1" t="s">
        <v>77</v>
      </c>
      <c r="E74" s="27" t="s">
        <v>258</v>
      </c>
    </row>
    <row r="75">
      <c r="A75" s="1" t="s">
        <v>69</v>
      </c>
      <c r="B75" s="1">
        <v>19</v>
      </c>
      <c r="C75" s="26" t="s">
        <v>297</v>
      </c>
      <c r="D75" t="s">
        <v>75</v>
      </c>
      <c r="E75" s="27" t="s">
        <v>298</v>
      </c>
      <c r="F75" s="28" t="s">
        <v>83</v>
      </c>
      <c r="G75" s="29">
        <v>485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73</v>
      </c>
      <c r="O75" s="31">
        <f>M75*AA75</f>
        <v>0</v>
      </c>
      <c r="P75" s="1">
        <v>3</v>
      </c>
      <c r="AA75" s="1">
        <f>IF(P75=1,$O$3,IF(P75=2,$O$4,$O$5))</f>
        <v>0</v>
      </c>
    </row>
    <row r="76" ht="76.5">
      <c r="A76" s="1" t="s">
        <v>74</v>
      </c>
      <c r="E76" s="27" t="s">
        <v>299</v>
      </c>
    </row>
    <row r="77">
      <c r="A77" s="1" t="s">
        <v>76</v>
      </c>
    </row>
    <row r="78">
      <c r="A78" s="1" t="s">
        <v>77</v>
      </c>
      <c r="E78" s="27" t="s">
        <v>258</v>
      </c>
    </row>
    <row r="79">
      <c r="A79" s="1" t="s">
        <v>69</v>
      </c>
      <c r="B79" s="1">
        <v>20</v>
      </c>
      <c r="C79" s="26" t="s">
        <v>300</v>
      </c>
      <c r="D79" t="s">
        <v>75</v>
      </c>
      <c r="E79" s="27" t="s">
        <v>301</v>
      </c>
      <c r="F79" s="28" t="s">
        <v>302</v>
      </c>
      <c r="G79" s="29">
        <v>85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73</v>
      </c>
      <c r="O79" s="31">
        <f>M79*AA79</f>
        <v>0</v>
      </c>
      <c r="P79" s="1">
        <v>3</v>
      </c>
      <c r="AA79" s="1">
        <f>IF(P79=1,$O$3,IF(P79=2,$O$4,$O$5))</f>
        <v>0</v>
      </c>
    </row>
    <row r="80" ht="89.25">
      <c r="A80" s="1" t="s">
        <v>74</v>
      </c>
      <c r="E80" s="27" t="s">
        <v>303</v>
      </c>
    </row>
    <row r="81">
      <c r="A81" s="1" t="s">
        <v>76</v>
      </c>
    </row>
    <row r="82">
      <c r="A82" s="1" t="s">
        <v>77</v>
      </c>
      <c r="E82" s="27" t="s">
        <v>258</v>
      </c>
    </row>
    <row r="83">
      <c r="A83" s="1" t="s">
        <v>69</v>
      </c>
      <c r="B83" s="1">
        <v>21</v>
      </c>
      <c r="C83" s="26" t="s">
        <v>304</v>
      </c>
      <c r="D83" t="s">
        <v>75</v>
      </c>
      <c r="E83" s="27" t="s">
        <v>305</v>
      </c>
      <c r="F83" s="28" t="s">
        <v>92</v>
      </c>
      <c r="G83" s="29">
        <v>100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73</v>
      </c>
      <c r="O83" s="31">
        <f>M83*AA83</f>
        <v>0</v>
      </c>
      <c r="P83" s="1">
        <v>3</v>
      </c>
      <c r="AA83" s="1">
        <f>IF(P83=1,$O$3,IF(P83=2,$O$4,$O$5))</f>
        <v>0</v>
      </c>
    </row>
    <row r="84" ht="76.5">
      <c r="A84" s="1" t="s">
        <v>74</v>
      </c>
      <c r="E84" s="27" t="s">
        <v>306</v>
      </c>
    </row>
    <row r="85">
      <c r="A85" s="1" t="s">
        <v>76</v>
      </c>
    </row>
    <row r="86">
      <c r="A86" s="1" t="s">
        <v>77</v>
      </c>
      <c r="E86" s="27" t="s">
        <v>258</v>
      </c>
    </row>
    <row r="87">
      <c r="A87" s="1" t="s">
        <v>69</v>
      </c>
      <c r="B87" s="1">
        <v>26</v>
      </c>
      <c r="C87" s="26" t="s">
        <v>307</v>
      </c>
      <c r="D87" t="s">
        <v>75</v>
      </c>
      <c r="E87" s="27" t="s">
        <v>308</v>
      </c>
      <c r="F87" s="28" t="s">
        <v>97</v>
      </c>
      <c r="G87" s="29">
        <v>110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73</v>
      </c>
      <c r="O87" s="31">
        <f>M87*AA87</f>
        <v>0</v>
      </c>
      <c r="P87" s="1">
        <v>3</v>
      </c>
      <c r="AA87" s="1">
        <f>IF(P87=1,$O$3,IF(P87=2,$O$4,$O$5))</f>
        <v>0</v>
      </c>
    </row>
    <row r="88" ht="76.5">
      <c r="A88" s="1" t="s">
        <v>74</v>
      </c>
      <c r="E88" s="27" t="s">
        <v>309</v>
      </c>
    </row>
    <row r="89">
      <c r="A89" s="1" t="s">
        <v>76</v>
      </c>
    </row>
    <row r="90">
      <c r="A90" s="1" t="s">
        <v>77</v>
      </c>
      <c r="E90" s="27" t="s">
        <v>258</v>
      </c>
    </row>
    <row r="91">
      <c r="A91" s="1" t="s">
        <v>69</v>
      </c>
      <c r="B91" s="1">
        <v>28</v>
      </c>
      <c r="C91" s="26" t="s">
        <v>310</v>
      </c>
      <c r="D91" t="s">
        <v>75</v>
      </c>
      <c r="E91" s="27" t="s">
        <v>311</v>
      </c>
      <c r="F91" s="28" t="s">
        <v>214</v>
      </c>
      <c r="G91" s="29">
        <v>110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73</v>
      </c>
      <c r="O91" s="31">
        <f>M91*AA91</f>
        <v>0</v>
      </c>
      <c r="P91" s="1">
        <v>3</v>
      </c>
      <c r="AA91" s="1">
        <f>IF(P91=1,$O$3,IF(P91=2,$O$4,$O$5))</f>
        <v>0</v>
      </c>
    </row>
    <row r="92" ht="89.25">
      <c r="A92" s="1" t="s">
        <v>74</v>
      </c>
      <c r="E92" s="27" t="s">
        <v>312</v>
      </c>
    </row>
    <row r="93">
      <c r="A93" s="1" t="s">
        <v>76</v>
      </c>
    </row>
    <row r="94">
      <c r="A94" s="1" t="s">
        <v>77</v>
      </c>
      <c r="E94" s="27" t="s">
        <v>258</v>
      </c>
    </row>
    <row r="95">
      <c r="A95" s="1" t="s">
        <v>69</v>
      </c>
      <c r="B95" s="1">
        <v>16</v>
      </c>
      <c r="C95" s="26" t="s">
        <v>313</v>
      </c>
      <c r="D95" t="s">
        <v>75</v>
      </c>
      <c r="E95" s="27" t="s">
        <v>314</v>
      </c>
      <c r="F95" s="28" t="s">
        <v>214</v>
      </c>
      <c r="G95" s="29">
        <v>300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73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74</v>
      </c>
      <c r="E96" s="27" t="s">
        <v>315</v>
      </c>
    </row>
    <row r="97">
      <c r="A97" s="1" t="s">
        <v>76</v>
      </c>
    </row>
    <row r="98">
      <c r="A98" s="1" t="s">
        <v>77</v>
      </c>
      <c r="E98" s="27" t="s">
        <v>258</v>
      </c>
    </row>
    <row r="99">
      <c r="A99" s="1" t="s">
        <v>69</v>
      </c>
      <c r="B99" s="1">
        <v>17</v>
      </c>
      <c r="C99" s="26" t="s">
        <v>313</v>
      </c>
      <c r="D99" t="s">
        <v>67</v>
      </c>
      <c r="E99" s="27" t="s">
        <v>314</v>
      </c>
      <c r="F99" s="28" t="s">
        <v>214</v>
      </c>
      <c r="G99" s="29">
        <v>230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73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316</v>
      </c>
    </row>
    <row r="101">
      <c r="A101" s="1" t="s">
        <v>76</v>
      </c>
    </row>
    <row r="102">
      <c r="A102" s="1" t="s">
        <v>77</v>
      </c>
      <c r="E102" s="27" t="s">
        <v>258</v>
      </c>
    </row>
    <row r="103">
      <c r="A103" s="1" t="s">
        <v>69</v>
      </c>
      <c r="B103" s="1">
        <v>18</v>
      </c>
      <c r="C103" s="26" t="s">
        <v>317</v>
      </c>
      <c r="D103" t="s">
        <v>75</v>
      </c>
      <c r="E103" s="27" t="s">
        <v>318</v>
      </c>
      <c r="F103" s="28" t="s">
        <v>214</v>
      </c>
      <c r="G103" s="29">
        <v>970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73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51">
      <c r="A104" s="1" t="s">
        <v>74</v>
      </c>
      <c r="E104" s="27" t="s">
        <v>319</v>
      </c>
    </row>
    <row r="105">
      <c r="A105" s="1" t="s">
        <v>76</v>
      </c>
    </row>
    <row r="106">
      <c r="A106" s="1" t="s">
        <v>77</v>
      </c>
      <c r="E106" s="27" t="s">
        <v>258</v>
      </c>
    </row>
    <row r="107">
      <c r="A107" s="1" t="s">
        <v>69</v>
      </c>
      <c r="B107" s="1">
        <v>29</v>
      </c>
      <c r="C107" s="26" t="s">
        <v>320</v>
      </c>
      <c r="D107" t="s">
        <v>75</v>
      </c>
      <c r="E107" s="27" t="s">
        <v>321</v>
      </c>
      <c r="F107" s="28" t="s">
        <v>302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73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102">
      <c r="A108" s="1" t="s">
        <v>74</v>
      </c>
      <c r="E108" s="27" t="s">
        <v>322</v>
      </c>
    </row>
    <row r="109">
      <c r="A109" s="1" t="s">
        <v>76</v>
      </c>
    </row>
    <row r="110">
      <c r="A110" s="1" t="s">
        <v>77</v>
      </c>
      <c r="E110" s="27" t="s">
        <v>258</v>
      </c>
    </row>
    <row r="111">
      <c r="A111" s="1" t="s">
        <v>69</v>
      </c>
      <c r="B111" s="1">
        <v>30</v>
      </c>
      <c r="C111" s="26" t="s">
        <v>323</v>
      </c>
      <c r="D111" t="s">
        <v>75</v>
      </c>
      <c r="E111" s="27" t="s">
        <v>230</v>
      </c>
      <c r="F111" s="28" t="s">
        <v>302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73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89.25">
      <c r="A112" s="1" t="s">
        <v>74</v>
      </c>
      <c r="E112" s="27" t="s">
        <v>324</v>
      </c>
    </row>
    <row r="113">
      <c r="A113" s="1" t="s">
        <v>76</v>
      </c>
    </row>
    <row r="114">
      <c r="A114" s="1" t="s">
        <v>77</v>
      </c>
      <c r="E114" s="27" t="s">
        <v>258</v>
      </c>
    </row>
    <row r="115">
      <c r="A115" s="1" t="s">
        <v>69</v>
      </c>
      <c r="B115" s="1">
        <v>14</v>
      </c>
      <c r="C115" s="26" t="s">
        <v>325</v>
      </c>
      <c r="D115" t="s">
        <v>75</v>
      </c>
      <c r="E115" s="27" t="s">
        <v>326</v>
      </c>
      <c r="F115" s="28" t="s">
        <v>97</v>
      </c>
      <c r="G115" s="29">
        <v>20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73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153">
      <c r="A116" s="1" t="s">
        <v>74</v>
      </c>
      <c r="E116" s="27" t="s">
        <v>327</v>
      </c>
    </row>
    <row r="117">
      <c r="A117" s="1" t="s">
        <v>76</v>
      </c>
    </row>
    <row r="118">
      <c r="A118" s="1" t="s">
        <v>77</v>
      </c>
      <c r="E118" s="27" t="s">
        <v>258</v>
      </c>
    </row>
    <row r="119">
      <c r="A119" s="1" t="s">
        <v>69</v>
      </c>
      <c r="B119" s="1">
        <v>15</v>
      </c>
      <c r="C119" s="26" t="s">
        <v>328</v>
      </c>
      <c r="D119" t="s">
        <v>75</v>
      </c>
      <c r="E119" s="27" t="s">
        <v>329</v>
      </c>
      <c r="F119" s="28" t="s">
        <v>97</v>
      </c>
      <c r="G119" s="29">
        <v>20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73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127.5">
      <c r="A120" s="1" t="s">
        <v>74</v>
      </c>
      <c r="E120" s="27" t="s">
        <v>330</v>
      </c>
    </row>
    <row r="121">
      <c r="A121" s="1" t="s">
        <v>76</v>
      </c>
    </row>
    <row r="122">
      <c r="A122" s="1" t="s">
        <v>77</v>
      </c>
      <c r="E122" s="27" t="s">
        <v>258</v>
      </c>
    </row>
    <row r="123">
      <c r="A123" s="1" t="s">
        <v>69</v>
      </c>
      <c r="B123" s="1">
        <v>6</v>
      </c>
      <c r="C123" s="26" t="s">
        <v>331</v>
      </c>
      <c r="D123" t="s">
        <v>75</v>
      </c>
      <c r="E123" s="27" t="s">
        <v>332</v>
      </c>
      <c r="F123" s="28" t="s">
        <v>333</v>
      </c>
      <c r="G123" s="29">
        <v>21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73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395.25">
      <c r="A124" s="1" t="s">
        <v>74</v>
      </c>
      <c r="E124" s="27" t="s">
        <v>334</v>
      </c>
    </row>
    <row r="125">
      <c r="A125" s="1" t="s">
        <v>76</v>
      </c>
    </row>
    <row r="126">
      <c r="A126" s="1" t="s">
        <v>77</v>
      </c>
      <c r="E126" s="27" t="s">
        <v>258</v>
      </c>
    </row>
    <row r="127">
      <c r="A127" s="1" t="s">
        <v>69</v>
      </c>
      <c r="B127" s="1">
        <v>27</v>
      </c>
      <c r="C127" s="26" t="s">
        <v>335</v>
      </c>
      <c r="D127" t="s">
        <v>75</v>
      </c>
      <c r="E127" s="27" t="s">
        <v>336</v>
      </c>
      <c r="F127" s="28" t="s">
        <v>337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338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74</v>
      </c>
      <c r="E128" s="27" t="s">
        <v>339</v>
      </c>
    </row>
    <row r="129" ht="25.5">
      <c r="A129" s="1" t="s">
        <v>76</v>
      </c>
      <c r="E129" s="32" t="s">
        <v>340</v>
      </c>
    </row>
    <row r="130">
      <c r="A130" s="1" t="s">
        <v>77</v>
      </c>
      <c r="E130" s="27" t="s">
        <v>258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COUNTIFS(L8:L192,"=0",A8:A192,"P")+COUNTIFS(L8:L192,"",A8:A192,"P")+SUM(Q8:Q192)</f>
        <v>0</v>
      </c>
    </row>
    <row r="8">
      <c r="A8" s="1" t="s">
        <v>64</v>
      </c>
      <c r="C8" s="22" t="s">
        <v>341</v>
      </c>
      <c r="E8" s="23" t="s">
        <v>21</v>
      </c>
      <c r="L8" s="24">
        <f>L9+L38+L131</f>
        <v>0</v>
      </c>
      <c r="M8" s="24">
        <f>M9+M38+M131</f>
        <v>0</v>
      </c>
      <c r="N8" s="25"/>
    </row>
    <row r="9">
      <c r="A9" s="1" t="s">
        <v>66</v>
      </c>
      <c r="C9" s="22" t="s">
        <v>342</v>
      </c>
      <c r="E9" s="23" t="s">
        <v>343</v>
      </c>
      <c r="L9" s="24">
        <f>SUMIFS(L10:L37,A10:A37,"P")</f>
        <v>0</v>
      </c>
      <c r="M9" s="24">
        <f>SUMIFS(M10:M37,A10:A37,"P")</f>
        <v>0</v>
      </c>
      <c r="N9" s="25"/>
    </row>
    <row r="10" ht="25.5">
      <c r="A10" s="1" t="s">
        <v>69</v>
      </c>
      <c r="B10" s="1">
        <v>1</v>
      </c>
      <c r="C10" s="26" t="s">
        <v>344</v>
      </c>
      <c r="D10" t="s">
        <v>75</v>
      </c>
      <c r="E10" s="27" t="s">
        <v>345</v>
      </c>
      <c r="F10" s="28" t="s">
        <v>346</v>
      </c>
      <c r="G10" s="29">
        <v>438.10199999999998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347</v>
      </c>
    </row>
    <row r="12" ht="25.5">
      <c r="A12" s="1" t="s">
        <v>76</v>
      </c>
      <c r="E12" s="32" t="s">
        <v>348</v>
      </c>
    </row>
    <row r="13" ht="127.5">
      <c r="A13" s="1" t="s">
        <v>77</v>
      </c>
      <c r="E13" s="27" t="s">
        <v>349</v>
      </c>
    </row>
    <row r="14" ht="25.5">
      <c r="A14" s="1" t="s">
        <v>69</v>
      </c>
      <c r="B14" s="1">
        <v>4</v>
      </c>
      <c r="C14" s="26" t="s">
        <v>350</v>
      </c>
      <c r="D14" t="s">
        <v>75</v>
      </c>
      <c r="E14" s="27" t="s">
        <v>351</v>
      </c>
      <c r="F14" s="28" t="s">
        <v>346</v>
      </c>
      <c r="G14" s="29">
        <v>42.420000000000002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352</v>
      </c>
    </row>
    <row r="16" ht="25.5">
      <c r="A16" s="1" t="s">
        <v>76</v>
      </c>
      <c r="E16" s="32" t="s">
        <v>353</v>
      </c>
    </row>
    <row r="17" ht="127.5">
      <c r="A17" s="1" t="s">
        <v>77</v>
      </c>
      <c r="E17" s="27" t="s">
        <v>349</v>
      </c>
    </row>
    <row r="18" ht="25.5">
      <c r="A18" s="1" t="s">
        <v>69</v>
      </c>
      <c r="B18" s="1">
        <v>5</v>
      </c>
      <c r="C18" s="26" t="s">
        <v>354</v>
      </c>
      <c r="D18" t="s">
        <v>75</v>
      </c>
      <c r="E18" s="27" t="s">
        <v>355</v>
      </c>
      <c r="F18" s="28" t="s">
        <v>346</v>
      </c>
      <c r="G18" s="29">
        <v>0.80600000000000005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 ht="25.5">
      <c r="A20" s="1" t="s">
        <v>76</v>
      </c>
      <c r="E20" s="32" t="s">
        <v>356</v>
      </c>
    </row>
    <row r="21" ht="127.5">
      <c r="A21" s="1" t="s">
        <v>77</v>
      </c>
      <c r="E21" s="27" t="s">
        <v>349</v>
      </c>
    </row>
    <row r="22" ht="25.5">
      <c r="A22" s="1" t="s">
        <v>69</v>
      </c>
      <c r="B22" s="1">
        <v>6</v>
      </c>
      <c r="C22" s="26" t="s">
        <v>357</v>
      </c>
      <c r="D22" t="s">
        <v>75</v>
      </c>
      <c r="E22" s="27" t="s">
        <v>358</v>
      </c>
      <c r="F22" s="28" t="s">
        <v>346</v>
      </c>
      <c r="G22" s="29">
        <v>0.80600000000000005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73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 ht="25.5">
      <c r="A24" s="1" t="s">
        <v>76</v>
      </c>
      <c r="E24" s="32" t="s">
        <v>356</v>
      </c>
    </row>
    <row r="25" ht="127.5">
      <c r="A25" s="1" t="s">
        <v>77</v>
      </c>
      <c r="E25" s="27" t="s">
        <v>349</v>
      </c>
    </row>
    <row r="26" ht="25.5">
      <c r="A26" s="1" t="s">
        <v>69</v>
      </c>
      <c r="B26" s="1">
        <v>2</v>
      </c>
      <c r="C26" s="26" t="s">
        <v>359</v>
      </c>
      <c r="D26" t="s">
        <v>75</v>
      </c>
      <c r="E26" s="27" t="s">
        <v>360</v>
      </c>
      <c r="F26" s="28" t="s">
        <v>346</v>
      </c>
      <c r="G26" s="29">
        <v>381.89999999999998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361</v>
      </c>
    </row>
    <row r="28" ht="25.5">
      <c r="A28" s="1" t="s">
        <v>76</v>
      </c>
      <c r="E28" s="32" t="s">
        <v>362</v>
      </c>
    </row>
    <row r="29" ht="127.5">
      <c r="A29" s="1" t="s">
        <v>77</v>
      </c>
      <c r="E29" s="27" t="s">
        <v>349</v>
      </c>
    </row>
    <row r="30" ht="25.5">
      <c r="A30" s="1" t="s">
        <v>69</v>
      </c>
      <c r="B30" s="1">
        <v>3</v>
      </c>
      <c r="C30" s="26" t="s">
        <v>363</v>
      </c>
      <c r="D30" t="s">
        <v>75</v>
      </c>
      <c r="E30" s="27" t="s">
        <v>364</v>
      </c>
      <c r="F30" s="28" t="s">
        <v>346</v>
      </c>
      <c r="G30" s="29">
        <v>1.595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73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365</v>
      </c>
    </row>
    <row r="32" ht="25.5">
      <c r="A32" s="1" t="s">
        <v>76</v>
      </c>
      <c r="E32" s="32" t="s">
        <v>366</v>
      </c>
    </row>
    <row r="33" ht="127.5">
      <c r="A33" s="1" t="s">
        <v>77</v>
      </c>
      <c r="E33" s="27" t="s">
        <v>349</v>
      </c>
    </row>
    <row r="34" ht="25.5">
      <c r="A34" s="1" t="s">
        <v>69</v>
      </c>
      <c r="B34" s="1">
        <v>7</v>
      </c>
      <c r="C34" s="26" t="s">
        <v>367</v>
      </c>
      <c r="D34" t="s">
        <v>75</v>
      </c>
      <c r="E34" s="27" t="s">
        <v>368</v>
      </c>
      <c r="F34" s="28" t="s">
        <v>346</v>
      </c>
      <c r="G34" s="29">
        <v>82.599999999999994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75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369</v>
      </c>
    </row>
    <row r="36" ht="25.5">
      <c r="A36" s="1" t="s">
        <v>76</v>
      </c>
      <c r="E36" s="32" t="s">
        <v>370</v>
      </c>
    </row>
    <row r="37" ht="127.5">
      <c r="A37" s="1" t="s">
        <v>77</v>
      </c>
      <c r="E37" s="27" t="s">
        <v>349</v>
      </c>
    </row>
    <row r="38">
      <c r="A38" s="1" t="s">
        <v>66</v>
      </c>
      <c r="C38" s="22" t="s">
        <v>254</v>
      </c>
      <c r="E38" s="23" t="s">
        <v>371</v>
      </c>
      <c r="L38" s="24">
        <f>SUMIFS(L39:L130,A39:A130,"P")</f>
        <v>0</v>
      </c>
      <c r="M38" s="24">
        <f>SUMIFS(M39:M130,A39:A130,"P")</f>
        <v>0</v>
      </c>
      <c r="N38" s="25"/>
    </row>
    <row r="39">
      <c r="A39" s="1" t="s">
        <v>69</v>
      </c>
      <c r="B39" s="1">
        <v>8</v>
      </c>
      <c r="C39" s="26" t="s">
        <v>372</v>
      </c>
      <c r="D39" t="s">
        <v>75</v>
      </c>
      <c r="E39" s="27" t="s">
        <v>373</v>
      </c>
      <c r="F39" s="28" t="s">
        <v>72</v>
      </c>
      <c r="G39" s="29">
        <v>234.631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374</v>
      </c>
    </row>
    <row r="41" ht="25.5">
      <c r="A41" s="1" t="s">
        <v>76</v>
      </c>
      <c r="E41" s="32" t="s">
        <v>375</v>
      </c>
    </row>
    <row r="42" ht="89.25">
      <c r="A42" s="1" t="s">
        <v>77</v>
      </c>
      <c r="E42" s="27" t="s">
        <v>376</v>
      </c>
    </row>
    <row r="43">
      <c r="A43" s="1" t="s">
        <v>69</v>
      </c>
      <c r="B43" s="1">
        <v>9</v>
      </c>
      <c r="C43" s="26" t="s">
        <v>377</v>
      </c>
      <c r="D43" t="s">
        <v>75</v>
      </c>
      <c r="E43" s="27" t="s">
        <v>378</v>
      </c>
      <c r="F43" s="28" t="s">
        <v>72</v>
      </c>
      <c r="G43" s="29">
        <v>547.47299999999996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374</v>
      </c>
    </row>
    <row r="45" ht="25.5">
      <c r="A45" s="1" t="s">
        <v>76</v>
      </c>
      <c r="E45" s="32" t="s">
        <v>379</v>
      </c>
    </row>
    <row r="46" ht="89.25">
      <c r="A46" s="1" t="s">
        <v>77</v>
      </c>
      <c r="E46" s="27" t="s">
        <v>376</v>
      </c>
    </row>
    <row r="47">
      <c r="A47" s="1" t="s">
        <v>69</v>
      </c>
      <c r="B47" s="1">
        <v>10</v>
      </c>
      <c r="C47" s="26" t="s">
        <v>380</v>
      </c>
      <c r="D47" t="s">
        <v>75</v>
      </c>
      <c r="E47" s="27" t="s">
        <v>381</v>
      </c>
      <c r="F47" s="28" t="s">
        <v>72</v>
      </c>
      <c r="G47" s="29">
        <v>204.02699999999999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73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382</v>
      </c>
    </row>
    <row r="49">
      <c r="A49" s="1" t="s">
        <v>76</v>
      </c>
    </row>
    <row r="50" ht="89.25">
      <c r="A50" s="1" t="s">
        <v>77</v>
      </c>
      <c r="E50" s="27" t="s">
        <v>376</v>
      </c>
    </row>
    <row r="51" ht="25.5">
      <c r="A51" s="1" t="s">
        <v>69</v>
      </c>
      <c r="B51" s="1">
        <v>20</v>
      </c>
      <c r="C51" s="26" t="s">
        <v>383</v>
      </c>
      <c r="D51" t="s">
        <v>75</v>
      </c>
      <c r="E51" s="27" t="s">
        <v>384</v>
      </c>
      <c r="F51" s="28" t="s">
        <v>83</v>
      </c>
      <c r="G51" s="29">
        <v>151.38900000000001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385</v>
      </c>
    </row>
    <row r="53" ht="25.5">
      <c r="A53" s="1" t="s">
        <v>76</v>
      </c>
      <c r="E53" s="32" t="s">
        <v>386</v>
      </c>
    </row>
    <row r="54" ht="114.75">
      <c r="A54" s="1" t="s">
        <v>77</v>
      </c>
      <c r="E54" s="27" t="s">
        <v>387</v>
      </c>
    </row>
    <row r="55" ht="25.5">
      <c r="A55" s="1" t="s">
        <v>69</v>
      </c>
      <c r="B55" s="1">
        <v>21</v>
      </c>
      <c r="C55" s="26" t="s">
        <v>388</v>
      </c>
      <c r="D55" t="s">
        <v>75</v>
      </c>
      <c r="E55" s="27" t="s">
        <v>389</v>
      </c>
      <c r="F55" s="28" t="s">
        <v>83</v>
      </c>
      <c r="G55" s="29">
        <v>335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390</v>
      </c>
    </row>
    <row r="57" ht="25.5">
      <c r="A57" s="1" t="s">
        <v>76</v>
      </c>
      <c r="E57" s="32" t="s">
        <v>391</v>
      </c>
    </row>
    <row r="58" ht="114.75">
      <c r="A58" s="1" t="s">
        <v>77</v>
      </c>
      <c r="E58" s="27" t="s">
        <v>387</v>
      </c>
    </row>
    <row r="59" ht="25.5">
      <c r="A59" s="1" t="s">
        <v>69</v>
      </c>
      <c r="B59" s="1">
        <v>22</v>
      </c>
      <c r="C59" s="26" t="s">
        <v>392</v>
      </c>
      <c r="D59" t="s">
        <v>75</v>
      </c>
      <c r="E59" s="27" t="s">
        <v>393</v>
      </c>
      <c r="F59" s="28" t="s">
        <v>83</v>
      </c>
      <c r="G59" s="29">
        <v>151.38900000000001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385</v>
      </c>
    </row>
    <row r="61" ht="25.5">
      <c r="A61" s="1" t="s">
        <v>76</v>
      </c>
      <c r="E61" s="32" t="s">
        <v>386</v>
      </c>
    </row>
    <row r="62" ht="255">
      <c r="A62" s="1" t="s">
        <v>77</v>
      </c>
      <c r="E62" s="27" t="s">
        <v>394</v>
      </c>
    </row>
    <row r="63" ht="25.5">
      <c r="A63" s="1" t="s">
        <v>69</v>
      </c>
      <c r="B63" s="1">
        <v>23</v>
      </c>
      <c r="C63" s="26" t="s">
        <v>395</v>
      </c>
      <c r="D63" t="s">
        <v>75</v>
      </c>
      <c r="E63" s="27" t="s">
        <v>396</v>
      </c>
      <c r="F63" s="28" t="s">
        <v>83</v>
      </c>
      <c r="G63" s="29">
        <v>335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390</v>
      </c>
    </row>
    <row r="65" ht="25.5">
      <c r="A65" s="1" t="s">
        <v>76</v>
      </c>
      <c r="E65" s="32" t="s">
        <v>391</v>
      </c>
    </row>
    <row r="66" ht="255">
      <c r="A66" s="1" t="s">
        <v>77</v>
      </c>
      <c r="E66" s="27" t="s">
        <v>394</v>
      </c>
    </row>
    <row r="67">
      <c r="A67" s="1" t="s">
        <v>69</v>
      </c>
      <c r="B67" s="1">
        <v>24</v>
      </c>
      <c r="C67" s="26" t="s">
        <v>397</v>
      </c>
      <c r="D67" t="s">
        <v>75</v>
      </c>
      <c r="E67" s="27" t="s">
        <v>398</v>
      </c>
      <c r="F67" s="28" t="s">
        <v>83</v>
      </c>
      <c r="G67" s="29">
        <v>387.23500000000001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73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399</v>
      </c>
    </row>
    <row r="69" ht="25.5">
      <c r="A69" s="1" t="s">
        <v>76</v>
      </c>
      <c r="E69" s="32" t="s">
        <v>400</v>
      </c>
    </row>
    <row r="70" ht="165.75">
      <c r="A70" s="1" t="s">
        <v>77</v>
      </c>
      <c r="E70" s="27" t="s">
        <v>401</v>
      </c>
    </row>
    <row r="71">
      <c r="A71" s="1" t="s">
        <v>69</v>
      </c>
      <c r="B71" s="1">
        <v>25</v>
      </c>
      <c r="C71" s="26" t="s">
        <v>402</v>
      </c>
      <c r="D71" t="s">
        <v>75</v>
      </c>
      <c r="E71" s="27" t="s">
        <v>403</v>
      </c>
      <c r="F71" s="28" t="s">
        <v>97</v>
      </c>
      <c r="G71" s="29">
        <v>84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73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404</v>
      </c>
    </row>
    <row r="73" ht="25.5">
      <c r="A73" s="1" t="s">
        <v>76</v>
      </c>
      <c r="E73" s="32" t="s">
        <v>405</v>
      </c>
    </row>
    <row r="74" ht="140.25">
      <c r="A74" s="1" t="s">
        <v>77</v>
      </c>
      <c r="E74" s="27" t="s">
        <v>406</v>
      </c>
    </row>
    <row r="75" ht="25.5">
      <c r="A75" s="1" t="s">
        <v>69</v>
      </c>
      <c r="B75" s="1">
        <v>26</v>
      </c>
      <c r="C75" s="26" t="s">
        <v>407</v>
      </c>
      <c r="D75" t="s">
        <v>75</v>
      </c>
      <c r="E75" s="27" t="s">
        <v>408</v>
      </c>
      <c r="F75" s="28" t="s">
        <v>83</v>
      </c>
      <c r="G75" s="29">
        <v>200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73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74</v>
      </c>
      <c r="E76" s="27" t="s">
        <v>409</v>
      </c>
    </row>
    <row r="77" ht="25.5">
      <c r="A77" s="1" t="s">
        <v>76</v>
      </c>
      <c r="E77" s="32" t="s">
        <v>410</v>
      </c>
    </row>
    <row r="78" ht="178.5">
      <c r="A78" s="1" t="s">
        <v>77</v>
      </c>
      <c r="E78" s="27" t="s">
        <v>411</v>
      </c>
    </row>
    <row r="79" ht="25.5">
      <c r="A79" s="1" t="s">
        <v>69</v>
      </c>
      <c r="B79" s="1">
        <v>27</v>
      </c>
      <c r="C79" s="26" t="s">
        <v>412</v>
      </c>
      <c r="D79" t="s">
        <v>75</v>
      </c>
      <c r="E79" s="27" t="s">
        <v>413</v>
      </c>
      <c r="F79" s="28" t="s">
        <v>83</v>
      </c>
      <c r="G79" s="29">
        <v>80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73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74</v>
      </c>
      <c r="E80" s="27" t="s">
        <v>414</v>
      </c>
    </row>
    <row r="81" ht="25.5">
      <c r="A81" s="1" t="s">
        <v>76</v>
      </c>
      <c r="E81" s="32" t="s">
        <v>415</v>
      </c>
    </row>
    <row r="82" ht="178.5">
      <c r="A82" s="1" t="s">
        <v>77</v>
      </c>
      <c r="E82" s="27" t="s">
        <v>411</v>
      </c>
    </row>
    <row r="83">
      <c r="A83" s="1" t="s">
        <v>69</v>
      </c>
      <c r="B83" s="1">
        <v>28</v>
      </c>
      <c r="C83" s="26" t="s">
        <v>416</v>
      </c>
      <c r="D83" t="s">
        <v>75</v>
      </c>
      <c r="E83" s="27" t="s">
        <v>417</v>
      </c>
      <c r="F83" s="28" t="s">
        <v>83</v>
      </c>
      <c r="G83" s="29">
        <v>6.2350000000000003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73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74</v>
      </c>
      <c r="E84" s="27" t="s">
        <v>418</v>
      </c>
    </row>
    <row r="85" ht="25.5">
      <c r="A85" s="1" t="s">
        <v>76</v>
      </c>
      <c r="E85" s="32" t="s">
        <v>419</v>
      </c>
    </row>
    <row r="86" ht="102">
      <c r="A86" s="1" t="s">
        <v>77</v>
      </c>
      <c r="E86" s="27" t="s">
        <v>420</v>
      </c>
    </row>
    <row r="87">
      <c r="A87" s="1" t="s">
        <v>69</v>
      </c>
      <c r="B87" s="1">
        <v>29</v>
      </c>
      <c r="C87" s="26" t="s">
        <v>421</v>
      </c>
      <c r="D87" t="s">
        <v>75</v>
      </c>
      <c r="E87" s="27" t="s">
        <v>422</v>
      </c>
      <c r="F87" s="28" t="s">
        <v>83</v>
      </c>
      <c r="G87" s="29">
        <v>255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73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74</v>
      </c>
      <c r="E88" s="27" t="s">
        <v>423</v>
      </c>
    </row>
    <row r="89" ht="25.5">
      <c r="A89" s="1" t="s">
        <v>76</v>
      </c>
      <c r="E89" s="32" t="s">
        <v>424</v>
      </c>
    </row>
    <row r="90" ht="102">
      <c r="A90" s="1" t="s">
        <v>77</v>
      </c>
      <c r="E90" s="27" t="s">
        <v>420</v>
      </c>
    </row>
    <row r="91">
      <c r="A91" s="1" t="s">
        <v>69</v>
      </c>
      <c r="B91" s="1">
        <v>18</v>
      </c>
      <c r="C91" s="26" t="s">
        <v>425</v>
      </c>
      <c r="D91" t="s">
        <v>75</v>
      </c>
      <c r="E91" s="27" t="s">
        <v>426</v>
      </c>
      <c r="F91" s="28" t="s">
        <v>97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75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74</v>
      </c>
      <c r="E92" s="27" t="s">
        <v>427</v>
      </c>
    </row>
    <row r="93">
      <c r="A93" s="1" t="s">
        <v>76</v>
      </c>
    </row>
    <row r="94" ht="38.25">
      <c r="A94" s="1" t="s">
        <v>77</v>
      </c>
      <c r="E94" s="27" t="s">
        <v>428</v>
      </c>
    </row>
    <row r="95">
      <c r="A95" s="1" t="s">
        <v>69</v>
      </c>
      <c r="B95" s="1">
        <v>14</v>
      </c>
      <c r="C95" s="26" t="s">
        <v>429</v>
      </c>
      <c r="D95" t="s">
        <v>75</v>
      </c>
      <c r="E95" s="27" t="s">
        <v>430</v>
      </c>
      <c r="F95" s="28" t="s">
        <v>97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75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74</v>
      </c>
      <c r="E96" s="27" t="s">
        <v>431</v>
      </c>
    </row>
    <row r="97">
      <c r="A97" s="1" t="s">
        <v>76</v>
      </c>
    </row>
    <row r="98" ht="114.75">
      <c r="A98" s="1" t="s">
        <v>77</v>
      </c>
      <c r="E98" s="27" t="s">
        <v>432</v>
      </c>
    </row>
    <row r="99">
      <c r="A99" s="1" t="s">
        <v>69</v>
      </c>
      <c r="B99" s="1">
        <v>15</v>
      </c>
      <c r="C99" s="26" t="s">
        <v>433</v>
      </c>
      <c r="D99" t="s">
        <v>75</v>
      </c>
      <c r="E99" s="27" t="s">
        <v>434</v>
      </c>
      <c r="F99" s="28" t="s">
        <v>97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75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435</v>
      </c>
    </row>
    <row r="101">
      <c r="A101" s="1" t="s">
        <v>76</v>
      </c>
    </row>
    <row r="102" ht="114.75">
      <c r="A102" s="1" t="s">
        <v>77</v>
      </c>
      <c r="E102" s="27" t="s">
        <v>436</v>
      </c>
    </row>
    <row r="103">
      <c r="A103" s="1" t="s">
        <v>69</v>
      </c>
      <c r="B103" s="1">
        <v>16</v>
      </c>
      <c r="C103" s="26" t="s">
        <v>437</v>
      </c>
      <c r="D103" t="s">
        <v>75</v>
      </c>
      <c r="E103" s="27" t="s">
        <v>438</v>
      </c>
      <c r="F103" s="28" t="s">
        <v>97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75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74</v>
      </c>
      <c r="E104" s="27" t="s">
        <v>75</v>
      </c>
    </row>
    <row r="105">
      <c r="A105" s="1" t="s">
        <v>76</v>
      </c>
    </row>
    <row r="106" ht="63.75">
      <c r="A106" s="1" t="s">
        <v>77</v>
      </c>
      <c r="E106" s="27" t="s">
        <v>439</v>
      </c>
    </row>
    <row r="107">
      <c r="A107" s="1" t="s">
        <v>69</v>
      </c>
      <c r="B107" s="1">
        <v>17</v>
      </c>
      <c r="C107" s="26" t="s">
        <v>440</v>
      </c>
      <c r="D107" t="s">
        <v>75</v>
      </c>
      <c r="E107" s="27" t="s">
        <v>441</v>
      </c>
      <c r="F107" s="28" t="s">
        <v>97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75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74</v>
      </c>
      <c r="E108" s="27" t="s">
        <v>75</v>
      </c>
    </row>
    <row r="109">
      <c r="A109" s="1" t="s">
        <v>76</v>
      </c>
    </row>
    <row r="110" ht="114.75">
      <c r="A110" s="1" t="s">
        <v>77</v>
      </c>
      <c r="E110" s="27" t="s">
        <v>442</v>
      </c>
    </row>
    <row r="111">
      <c r="A111" s="1" t="s">
        <v>69</v>
      </c>
      <c r="B111" s="1">
        <v>19</v>
      </c>
      <c r="C111" s="26" t="s">
        <v>443</v>
      </c>
      <c r="D111" t="s">
        <v>75</v>
      </c>
      <c r="E111" s="27" t="s">
        <v>444</v>
      </c>
      <c r="F111" s="28" t="s">
        <v>97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75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74</v>
      </c>
      <c r="E112" s="27" t="s">
        <v>75</v>
      </c>
    </row>
    <row r="113">
      <c r="A113" s="1" t="s">
        <v>76</v>
      </c>
    </row>
    <row r="114" ht="153">
      <c r="A114" s="1" t="s">
        <v>77</v>
      </c>
      <c r="E114" s="27" t="s">
        <v>445</v>
      </c>
    </row>
    <row r="115" ht="25.5">
      <c r="A115" s="1" t="s">
        <v>69</v>
      </c>
      <c r="B115" s="1">
        <v>12</v>
      </c>
      <c r="C115" s="26" t="s">
        <v>446</v>
      </c>
      <c r="D115" t="s">
        <v>75</v>
      </c>
      <c r="E115" s="27" t="s">
        <v>447</v>
      </c>
      <c r="F115" s="28" t="s">
        <v>83</v>
      </c>
      <c r="G115" s="29">
        <v>4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/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74</v>
      </c>
      <c r="E116" s="27" t="s">
        <v>448</v>
      </c>
    </row>
    <row r="117">
      <c r="A117" s="1" t="s">
        <v>76</v>
      </c>
    </row>
    <row r="118" ht="357">
      <c r="A118" s="1" t="s">
        <v>77</v>
      </c>
      <c r="E118" s="27" t="s">
        <v>449</v>
      </c>
    </row>
    <row r="119" ht="25.5">
      <c r="A119" s="1" t="s">
        <v>69</v>
      </c>
      <c r="B119" s="1">
        <v>11</v>
      </c>
      <c r="C119" s="26" t="s">
        <v>450</v>
      </c>
      <c r="D119" t="s">
        <v>75</v>
      </c>
      <c r="E119" s="27" t="s">
        <v>451</v>
      </c>
      <c r="F119" s="28" t="s">
        <v>83</v>
      </c>
      <c r="G119" s="29">
        <v>44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/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74</v>
      </c>
      <c r="E120" s="27" t="s">
        <v>448</v>
      </c>
    </row>
    <row r="121">
      <c r="A121" s="1" t="s">
        <v>76</v>
      </c>
    </row>
    <row r="122" ht="357">
      <c r="A122" s="1" t="s">
        <v>77</v>
      </c>
      <c r="E122" s="27" t="s">
        <v>449</v>
      </c>
    </row>
    <row r="123" ht="25.5">
      <c r="A123" s="1" t="s">
        <v>69</v>
      </c>
      <c r="B123" s="1">
        <v>13</v>
      </c>
      <c r="C123" s="26" t="s">
        <v>452</v>
      </c>
      <c r="D123" t="s">
        <v>75</v>
      </c>
      <c r="E123" s="27" t="s">
        <v>453</v>
      </c>
      <c r="F123" s="28" t="s">
        <v>266</v>
      </c>
      <c r="G123" s="29">
        <v>47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/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74</v>
      </c>
      <c r="E124" s="27" t="s">
        <v>448</v>
      </c>
    </row>
    <row r="125">
      <c r="A125" s="1" t="s">
        <v>76</v>
      </c>
    </row>
    <row r="126" ht="357">
      <c r="A126" s="1" t="s">
        <v>77</v>
      </c>
      <c r="E126" s="27" t="s">
        <v>454</v>
      </c>
    </row>
    <row r="127">
      <c r="A127" s="1" t="s">
        <v>69</v>
      </c>
      <c r="B127" s="1">
        <v>30</v>
      </c>
      <c r="C127" s="26" t="s">
        <v>455</v>
      </c>
      <c r="D127" t="s">
        <v>75</v>
      </c>
      <c r="E127" s="27" t="s">
        <v>456</v>
      </c>
      <c r="F127" s="28" t="s">
        <v>97</v>
      </c>
      <c r="G127" s="29">
        <v>26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75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74</v>
      </c>
      <c r="E128" s="27" t="s">
        <v>457</v>
      </c>
    </row>
    <row r="129">
      <c r="A129" s="1" t="s">
        <v>76</v>
      </c>
    </row>
    <row r="130" ht="255">
      <c r="A130" s="1" t="s">
        <v>77</v>
      </c>
      <c r="E130" s="27" t="s">
        <v>458</v>
      </c>
    </row>
    <row r="131">
      <c r="A131" s="1" t="s">
        <v>66</v>
      </c>
      <c r="C131" s="22" t="s">
        <v>459</v>
      </c>
      <c r="E131" s="23" t="s">
        <v>460</v>
      </c>
      <c r="L131" s="24">
        <f>SUMIFS(L132:L191,A132:A191,"P")</f>
        <v>0</v>
      </c>
      <c r="M131" s="24">
        <f>SUMIFS(M132:M191,A132:A191,"P")</f>
        <v>0</v>
      </c>
      <c r="N131" s="25"/>
    </row>
    <row r="132">
      <c r="A132" s="1" t="s">
        <v>69</v>
      </c>
      <c r="B132" s="1">
        <v>40</v>
      </c>
      <c r="C132" s="26" t="s">
        <v>461</v>
      </c>
      <c r="D132" t="s">
        <v>75</v>
      </c>
      <c r="E132" s="27" t="s">
        <v>462</v>
      </c>
      <c r="F132" s="28" t="s">
        <v>97</v>
      </c>
      <c r="G132" s="29">
        <v>5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73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74</v>
      </c>
      <c r="E133" s="27" t="s">
        <v>463</v>
      </c>
    </row>
    <row r="134">
      <c r="A134" s="1" t="s">
        <v>76</v>
      </c>
    </row>
    <row r="135" ht="89.25">
      <c r="A135" s="1" t="s">
        <v>77</v>
      </c>
      <c r="E135" s="27" t="s">
        <v>464</v>
      </c>
    </row>
    <row r="136">
      <c r="A136" s="1" t="s">
        <v>69</v>
      </c>
      <c r="B136" s="1">
        <v>41</v>
      </c>
      <c r="C136" s="26" t="s">
        <v>465</v>
      </c>
      <c r="D136" t="s">
        <v>75</v>
      </c>
      <c r="E136" s="27" t="s">
        <v>466</v>
      </c>
      <c r="F136" s="28" t="s">
        <v>97</v>
      </c>
      <c r="G136" s="29">
        <v>6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73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74</v>
      </c>
      <c r="E137" s="27" t="s">
        <v>467</v>
      </c>
    </row>
    <row r="138">
      <c r="A138" s="1" t="s">
        <v>76</v>
      </c>
    </row>
    <row r="139" ht="127.5">
      <c r="A139" s="1" t="s">
        <v>77</v>
      </c>
      <c r="E139" s="27" t="s">
        <v>468</v>
      </c>
    </row>
    <row r="140">
      <c r="A140" s="1" t="s">
        <v>69</v>
      </c>
      <c r="B140" s="1">
        <v>31</v>
      </c>
      <c r="C140" s="26" t="s">
        <v>469</v>
      </c>
      <c r="D140" t="s">
        <v>75</v>
      </c>
      <c r="E140" s="27" t="s">
        <v>470</v>
      </c>
      <c r="F140" s="28" t="s">
        <v>72</v>
      </c>
      <c r="G140" s="29">
        <v>991.96500000000003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73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74</v>
      </c>
      <c r="E141" s="27" t="s">
        <v>448</v>
      </c>
    </row>
    <row r="142" ht="25.5">
      <c r="A142" s="1" t="s">
        <v>76</v>
      </c>
      <c r="E142" s="32" t="s">
        <v>471</v>
      </c>
    </row>
    <row r="143" ht="140.25">
      <c r="A143" s="1" t="s">
        <v>77</v>
      </c>
      <c r="E143" s="27" t="s">
        <v>472</v>
      </c>
    </row>
    <row r="144">
      <c r="A144" s="1" t="s">
        <v>69</v>
      </c>
      <c r="B144" s="1">
        <v>33</v>
      </c>
      <c r="C144" s="26" t="s">
        <v>473</v>
      </c>
      <c r="D144" t="s">
        <v>75</v>
      </c>
      <c r="E144" s="27" t="s">
        <v>474</v>
      </c>
      <c r="F144" s="28" t="s">
        <v>475</v>
      </c>
      <c r="G144" s="29">
        <v>8927.6849999999995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73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74</v>
      </c>
      <c r="E145" s="27" t="s">
        <v>476</v>
      </c>
    </row>
    <row r="146" ht="25.5">
      <c r="A146" s="1" t="s">
        <v>76</v>
      </c>
      <c r="E146" s="32" t="s">
        <v>477</v>
      </c>
    </row>
    <row r="147">
      <c r="A147" s="1" t="s">
        <v>77</v>
      </c>
      <c r="E147" s="27"/>
    </row>
    <row r="148">
      <c r="A148" s="1" t="s">
        <v>69</v>
      </c>
      <c r="B148" s="1">
        <v>32</v>
      </c>
      <c r="C148" s="26" t="s">
        <v>478</v>
      </c>
      <c r="D148" t="s">
        <v>75</v>
      </c>
      <c r="E148" s="27" t="s">
        <v>479</v>
      </c>
      <c r="F148" s="28" t="s">
        <v>475</v>
      </c>
      <c r="G148" s="29">
        <v>9919.6499999999996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73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74</v>
      </c>
      <c r="E149" s="27" t="s">
        <v>480</v>
      </c>
    </row>
    <row r="150" ht="25.5">
      <c r="A150" s="1" t="s">
        <v>76</v>
      </c>
      <c r="E150" s="32" t="s">
        <v>481</v>
      </c>
    </row>
    <row r="151" ht="127.5">
      <c r="A151" s="1" t="s">
        <v>77</v>
      </c>
      <c r="E151" s="27" t="s">
        <v>482</v>
      </c>
    </row>
    <row r="152" ht="25.5">
      <c r="A152" s="1" t="s">
        <v>69</v>
      </c>
      <c r="B152" s="1">
        <v>34</v>
      </c>
      <c r="C152" s="26" t="s">
        <v>483</v>
      </c>
      <c r="D152" t="s">
        <v>75</v>
      </c>
      <c r="E152" s="27" t="s">
        <v>484</v>
      </c>
      <c r="F152" s="28" t="s">
        <v>83</v>
      </c>
      <c r="G152" s="29">
        <v>94.950000000000003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73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74</v>
      </c>
      <c r="E153" s="27" t="s">
        <v>448</v>
      </c>
    </row>
    <row r="154" ht="25.5">
      <c r="A154" s="1" t="s">
        <v>76</v>
      </c>
      <c r="E154" s="32" t="s">
        <v>485</v>
      </c>
    </row>
    <row r="155" ht="191.25">
      <c r="A155" s="1" t="s">
        <v>77</v>
      </c>
      <c r="E155" s="27" t="s">
        <v>486</v>
      </c>
    </row>
    <row r="156" ht="25.5">
      <c r="A156" s="1" t="s">
        <v>69</v>
      </c>
      <c r="B156" s="1">
        <v>36</v>
      </c>
      <c r="C156" s="26" t="s">
        <v>487</v>
      </c>
      <c r="D156" t="s">
        <v>75</v>
      </c>
      <c r="E156" s="27" t="s">
        <v>488</v>
      </c>
      <c r="F156" s="28" t="s">
        <v>489</v>
      </c>
      <c r="G156" s="29">
        <v>843.15599999999995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73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74</v>
      </c>
      <c r="E157" s="27" t="s">
        <v>490</v>
      </c>
    </row>
    <row r="158" ht="25.5">
      <c r="A158" s="1" t="s">
        <v>76</v>
      </c>
      <c r="E158" s="32" t="s">
        <v>491</v>
      </c>
    </row>
    <row r="159" ht="102">
      <c r="A159" s="1" t="s">
        <v>77</v>
      </c>
      <c r="E159" s="27" t="s">
        <v>492</v>
      </c>
    </row>
    <row r="160" ht="25.5">
      <c r="A160" s="1" t="s">
        <v>69</v>
      </c>
      <c r="B160" s="1">
        <v>35</v>
      </c>
      <c r="C160" s="26" t="s">
        <v>493</v>
      </c>
      <c r="D160" t="s">
        <v>75</v>
      </c>
      <c r="E160" s="27" t="s">
        <v>494</v>
      </c>
      <c r="F160" s="28" t="s">
        <v>83</v>
      </c>
      <c r="G160" s="29">
        <v>10.300000000000001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73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74</v>
      </c>
      <c r="E161" s="27" t="s">
        <v>495</v>
      </c>
    </row>
    <row r="162" ht="25.5">
      <c r="A162" s="1" t="s">
        <v>76</v>
      </c>
      <c r="E162" s="32" t="s">
        <v>496</v>
      </c>
    </row>
    <row r="163" ht="191.25">
      <c r="A163" s="1" t="s">
        <v>77</v>
      </c>
      <c r="E163" s="27" t="s">
        <v>497</v>
      </c>
    </row>
    <row r="164" ht="25.5">
      <c r="A164" s="1" t="s">
        <v>69</v>
      </c>
      <c r="B164" s="1">
        <v>37</v>
      </c>
      <c r="C164" s="26" t="s">
        <v>498</v>
      </c>
      <c r="D164" t="s">
        <v>75</v>
      </c>
      <c r="E164" s="27" t="s">
        <v>499</v>
      </c>
      <c r="F164" s="28" t="s">
        <v>489</v>
      </c>
      <c r="G164" s="29">
        <v>47.895000000000003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73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74</v>
      </c>
      <c r="E165" s="27" t="s">
        <v>500</v>
      </c>
    </row>
    <row r="166" ht="25.5">
      <c r="A166" s="1" t="s">
        <v>76</v>
      </c>
      <c r="E166" s="32" t="s">
        <v>501</v>
      </c>
    </row>
    <row r="167" ht="102">
      <c r="A167" s="1" t="s">
        <v>77</v>
      </c>
      <c r="E167" s="27" t="s">
        <v>492</v>
      </c>
    </row>
    <row r="168" ht="38.25">
      <c r="A168" s="1" t="s">
        <v>69</v>
      </c>
      <c r="B168" s="1">
        <v>38</v>
      </c>
      <c r="C168" s="26" t="s">
        <v>502</v>
      </c>
      <c r="D168" t="s">
        <v>75</v>
      </c>
      <c r="E168" s="27" t="s">
        <v>503</v>
      </c>
      <c r="F168" s="28" t="s">
        <v>83</v>
      </c>
      <c r="G168" s="29">
        <v>250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73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74</v>
      </c>
      <c r="E169" s="27" t="s">
        <v>75</v>
      </c>
    </row>
    <row r="170" ht="25.5">
      <c r="A170" s="1" t="s">
        <v>76</v>
      </c>
      <c r="E170" s="32" t="s">
        <v>504</v>
      </c>
    </row>
    <row r="171" ht="216.75">
      <c r="A171" s="1" t="s">
        <v>77</v>
      </c>
      <c r="E171" s="27" t="s">
        <v>505</v>
      </c>
    </row>
    <row r="172" ht="38.25">
      <c r="A172" s="1" t="s">
        <v>69</v>
      </c>
      <c r="B172" s="1">
        <v>39</v>
      </c>
      <c r="C172" s="26" t="s">
        <v>506</v>
      </c>
      <c r="D172" t="s">
        <v>75</v>
      </c>
      <c r="E172" s="27" t="s">
        <v>507</v>
      </c>
      <c r="F172" s="28" t="s">
        <v>489</v>
      </c>
      <c r="G172" s="29">
        <v>1245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73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74</v>
      </c>
      <c r="E173" s="27" t="s">
        <v>508</v>
      </c>
    </row>
    <row r="174" ht="25.5">
      <c r="A174" s="1" t="s">
        <v>76</v>
      </c>
      <c r="E174" s="32" t="s">
        <v>509</v>
      </c>
    </row>
    <row r="175" ht="102">
      <c r="A175" s="1" t="s">
        <v>77</v>
      </c>
      <c r="E175" s="27" t="s">
        <v>492</v>
      </c>
    </row>
    <row r="176">
      <c r="A176" s="1" t="s">
        <v>69</v>
      </c>
      <c r="B176" s="1">
        <v>42</v>
      </c>
      <c r="C176" s="26" t="s">
        <v>510</v>
      </c>
      <c r="D176" t="s">
        <v>75</v>
      </c>
      <c r="E176" s="27" t="s">
        <v>511</v>
      </c>
      <c r="F176" s="28" t="s">
        <v>97</v>
      </c>
      <c r="G176" s="29">
        <v>5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73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74</v>
      </c>
      <c r="E177" s="27" t="s">
        <v>463</v>
      </c>
    </row>
    <row r="178">
      <c r="A178" s="1" t="s">
        <v>76</v>
      </c>
    </row>
    <row r="179" ht="127.5">
      <c r="A179" s="1" t="s">
        <v>77</v>
      </c>
      <c r="E179" s="27" t="s">
        <v>512</v>
      </c>
    </row>
    <row r="180" ht="25.5">
      <c r="A180" s="1" t="s">
        <v>69</v>
      </c>
      <c r="B180" s="1">
        <v>43</v>
      </c>
      <c r="C180" s="26" t="s">
        <v>513</v>
      </c>
      <c r="D180" t="s">
        <v>75</v>
      </c>
      <c r="E180" s="27" t="s">
        <v>514</v>
      </c>
      <c r="F180" s="28" t="s">
        <v>97</v>
      </c>
      <c r="G180" s="29">
        <v>5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73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74</v>
      </c>
      <c r="E181" s="27" t="s">
        <v>463</v>
      </c>
    </row>
    <row r="182">
      <c r="A182" s="1" t="s">
        <v>76</v>
      </c>
    </row>
    <row r="183" ht="127.5">
      <c r="A183" s="1" t="s">
        <v>77</v>
      </c>
      <c r="E183" s="27" t="s">
        <v>515</v>
      </c>
    </row>
    <row r="184">
      <c r="A184" s="1" t="s">
        <v>69</v>
      </c>
      <c r="B184" s="1">
        <v>44</v>
      </c>
      <c r="C184" s="26" t="s">
        <v>516</v>
      </c>
      <c r="D184" t="s">
        <v>75</v>
      </c>
      <c r="E184" s="27" t="s">
        <v>517</v>
      </c>
      <c r="F184" s="28" t="s">
        <v>97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73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74</v>
      </c>
      <c r="E185" s="27" t="s">
        <v>518</v>
      </c>
    </row>
    <row r="186" ht="25.5">
      <c r="A186" s="1" t="s">
        <v>76</v>
      </c>
      <c r="E186" s="32" t="s">
        <v>519</v>
      </c>
    </row>
    <row r="187" ht="127.5">
      <c r="A187" s="1" t="s">
        <v>77</v>
      </c>
      <c r="E187" s="27" t="s">
        <v>512</v>
      </c>
    </row>
    <row r="188" ht="25.5">
      <c r="A188" s="1" t="s">
        <v>69</v>
      </c>
      <c r="B188" s="1">
        <v>45</v>
      </c>
      <c r="C188" s="26" t="s">
        <v>520</v>
      </c>
      <c r="D188" t="s">
        <v>75</v>
      </c>
      <c r="E188" s="27" t="s">
        <v>521</v>
      </c>
      <c r="F188" s="28" t="s">
        <v>489</v>
      </c>
      <c r="G188" s="29">
        <v>23.399999999999999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73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74</v>
      </c>
      <c r="E189" s="27" t="s">
        <v>522</v>
      </c>
    </row>
    <row r="190" ht="25.5">
      <c r="A190" s="1" t="s">
        <v>76</v>
      </c>
      <c r="E190" s="32" t="s">
        <v>523</v>
      </c>
    </row>
    <row r="191" ht="127.5">
      <c r="A191" s="1" t="s">
        <v>77</v>
      </c>
      <c r="E191" s="27" t="s">
        <v>515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COUNTIFS(L8:L85,"=0",A8:A85,"P")+COUNTIFS(L8:L85,"",A8:A85,"P")+SUM(Q8:Q85)</f>
        <v>0</v>
      </c>
    </row>
    <row r="8">
      <c r="A8" s="1" t="s">
        <v>64</v>
      </c>
      <c r="C8" s="22" t="s">
        <v>524</v>
      </c>
      <c r="E8" s="23" t="s">
        <v>25</v>
      </c>
      <c r="L8" s="24">
        <f>L9+L14+L23+L40+L45+L54+L63+L80</f>
        <v>0</v>
      </c>
      <c r="M8" s="24">
        <f>M9+M14+M23+M40+M45+M54+M63+M80</f>
        <v>0</v>
      </c>
      <c r="N8" s="25"/>
    </row>
    <row r="9">
      <c r="A9" s="1" t="s">
        <v>66</v>
      </c>
      <c r="C9" s="22" t="s">
        <v>342</v>
      </c>
      <c r="E9" s="23" t="s">
        <v>343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69</v>
      </c>
      <c r="B10" s="1">
        <v>1</v>
      </c>
      <c r="C10" s="26" t="s">
        <v>525</v>
      </c>
      <c r="D10" t="s">
        <v>75</v>
      </c>
      <c r="E10" s="27" t="s">
        <v>526</v>
      </c>
      <c r="F10" s="28" t="s">
        <v>346</v>
      </c>
      <c r="G10" s="29">
        <v>2338.2539999999999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527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 ht="25.5">
      <c r="A12" s="1" t="s">
        <v>76</v>
      </c>
      <c r="E12" s="32" t="s">
        <v>528</v>
      </c>
    </row>
    <row r="13" ht="127.5">
      <c r="A13" s="1" t="s">
        <v>77</v>
      </c>
      <c r="E13" s="27" t="s">
        <v>349</v>
      </c>
    </row>
    <row r="14">
      <c r="A14" s="1" t="s">
        <v>66</v>
      </c>
      <c r="C14" s="22" t="s">
        <v>529</v>
      </c>
      <c r="E14" s="23" t="s">
        <v>530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69</v>
      </c>
      <c r="B15" s="1">
        <v>2</v>
      </c>
      <c r="C15" s="26" t="s">
        <v>531</v>
      </c>
      <c r="D15" t="s">
        <v>75</v>
      </c>
      <c r="E15" s="27" t="s">
        <v>532</v>
      </c>
      <c r="F15" s="28" t="s">
        <v>72</v>
      </c>
      <c r="G15" s="29">
        <v>1117.915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527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74</v>
      </c>
      <c r="E16" s="27" t="s">
        <v>448</v>
      </c>
    </row>
    <row r="17" ht="25.5">
      <c r="A17" s="1" t="s">
        <v>76</v>
      </c>
      <c r="E17" s="32" t="s">
        <v>533</v>
      </c>
    </row>
    <row r="18" ht="369.75">
      <c r="A18" s="1" t="s">
        <v>77</v>
      </c>
      <c r="E18" s="27" t="s">
        <v>534</v>
      </c>
    </row>
    <row r="19">
      <c r="A19" s="1" t="s">
        <v>69</v>
      </c>
      <c r="B19" s="1">
        <v>3</v>
      </c>
      <c r="C19" s="26" t="s">
        <v>535</v>
      </c>
      <c r="D19" t="s">
        <v>75</v>
      </c>
      <c r="E19" s="27" t="s">
        <v>536</v>
      </c>
      <c r="F19" s="28" t="s">
        <v>72</v>
      </c>
      <c r="G19" s="29">
        <v>11179.15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527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74</v>
      </c>
      <c r="E20" s="27" t="s">
        <v>537</v>
      </c>
    </row>
    <row r="21" ht="25.5">
      <c r="A21" s="1" t="s">
        <v>76</v>
      </c>
      <c r="E21" s="32" t="s">
        <v>538</v>
      </c>
    </row>
    <row r="22" ht="25.5">
      <c r="A22" s="1" t="s">
        <v>77</v>
      </c>
      <c r="E22" s="27" t="s">
        <v>539</v>
      </c>
    </row>
    <row r="23">
      <c r="A23" s="1" t="s">
        <v>66</v>
      </c>
      <c r="C23" s="22" t="s">
        <v>540</v>
      </c>
      <c r="E23" s="23" t="s">
        <v>541</v>
      </c>
      <c r="L23" s="24">
        <f>SUMIFS(L24:L39,A24:A39,"P")</f>
        <v>0</v>
      </c>
      <c r="M23" s="24">
        <f>SUMIFS(M24:M39,A24:A39,"P")</f>
        <v>0</v>
      </c>
      <c r="N23" s="25"/>
    </row>
    <row r="24">
      <c r="A24" s="1" t="s">
        <v>69</v>
      </c>
      <c r="B24" s="1">
        <v>4</v>
      </c>
      <c r="C24" s="26" t="s">
        <v>542</v>
      </c>
      <c r="D24" t="s">
        <v>75</v>
      </c>
      <c r="E24" s="27" t="s">
        <v>543</v>
      </c>
      <c r="F24" s="28" t="s">
        <v>72</v>
      </c>
      <c r="G24" s="29">
        <v>177.91499999999999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527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74</v>
      </c>
      <c r="E25" s="27" t="s">
        <v>544</v>
      </c>
    </row>
    <row r="26" ht="25.5">
      <c r="A26" s="1" t="s">
        <v>76</v>
      </c>
      <c r="E26" s="32" t="s">
        <v>545</v>
      </c>
    </row>
    <row r="27" ht="318.75">
      <c r="A27" s="1" t="s">
        <v>77</v>
      </c>
      <c r="E27" s="27" t="s">
        <v>546</v>
      </c>
    </row>
    <row r="28">
      <c r="A28" s="1" t="s">
        <v>69</v>
      </c>
      <c r="B28" s="1">
        <v>5</v>
      </c>
      <c r="C28" s="26" t="s">
        <v>547</v>
      </c>
      <c r="D28" t="s">
        <v>75</v>
      </c>
      <c r="E28" s="27" t="s">
        <v>536</v>
      </c>
      <c r="F28" s="28" t="s">
        <v>475</v>
      </c>
      <c r="G28" s="29">
        <v>1779.1500000000001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527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74</v>
      </c>
      <c r="E29" s="27" t="s">
        <v>537</v>
      </c>
    </row>
    <row r="30" ht="25.5">
      <c r="A30" s="1" t="s">
        <v>76</v>
      </c>
      <c r="E30" s="32" t="s">
        <v>548</v>
      </c>
    </row>
    <row r="31" ht="25.5">
      <c r="A31" s="1" t="s">
        <v>77</v>
      </c>
      <c r="E31" s="27" t="s">
        <v>539</v>
      </c>
    </row>
    <row r="32">
      <c r="A32" s="1" t="s">
        <v>69</v>
      </c>
      <c r="B32" s="1">
        <v>6</v>
      </c>
      <c r="C32" s="26" t="s">
        <v>549</v>
      </c>
      <c r="D32" t="s">
        <v>75</v>
      </c>
      <c r="E32" s="27" t="s">
        <v>550</v>
      </c>
      <c r="F32" s="28" t="s">
        <v>72</v>
      </c>
      <c r="G32" s="29">
        <v>3.2000000000000002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527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74</v>
      </c>
      <c r="E33" s="27" t="s">
        <v>551</v>
      </c>
    </row>
    <row r="34" ht="25.5">
      <c r="A34" s="1" t="s">
        <v>76</v>
      </c>
      <c r="E34" s="32" t="s">
        <v>552</v>
      </c>
    </row>
    <row r="35" ht="318.75">
      <c r="A35" s="1" t="s">
        <v>77</v>
      </c>
      <c r="E35" s="27" t="s">
        <v>546</v>
      </c>
    </row>
    <row r="36">
      <c r="A36" s="1" t="s">
        <v>69</v>
      </c>
      <c r="B36" s="1">
        <v>7</v>
      </c>
      <c r="C36" s="26" t="s">
        <v>553</v>
      </c>
      <c r="D36" t="s">
        <v>75</v>
      </c>
      <c r="E36" s="27" t="s">
        <v>536</v>
      </c>
      <c r="F36" s="28" t="s">
        <v>72</v>
      </c>
      <c r="G36" s="29">
        <v>32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527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74</v>
      </c>
      <c r="E37" s="27" t="s">
        <v>554</v>
      </c>
    </row>
    <row r="38" ht="25.5">
      <c r="A38" s="1" t="s">
        <v>76</v>
      </c>
      <c r="E38" s="32" t="s">
        <v>555</v>
      </c>
    </row>
    <row r="39" ht="25.5">
      <c r="A39" s="1" t="s">
        <v>77</v>
      </c>
      <c r="E39" s="27" t="s">
        <v>539</v>
      </c>
    </row>
    <row r="40">
      <c r="A40" s="1" t="s">
        <v>66</v>
      </c>
      <c r="C40" s="22" t="s">
        <v>556</v>
      </c>
      <c r="E40" s="23" t="s">
        <v>557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69</v>
      </c>
      <c r="B41" s="1">
        <v>8</v>
      </c>
      <c r="C41" s="26" t="s">
        <v>558</v>
      </c>
      <c r="D41" t="s">
        <v>75</v>
      </c>
      <c r="E41" s="27" t="s">
        <v>559</v>
      </c>
      <c r="F41" s="28" t="s">
        <v>72</v>
      </c>
      <c r="G41" s="29">
        <v>358.17599999999999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527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74</v>
      </c>
      <c r="E42" s="27" t="s">
        <v>560</v>
      </c>
    </row>
    <row r="43" ht="25.5">
      <c r="A43" s="1" t="s">
        <v>76</v>
      </c>
      <c r="E43" s="32" t="s">
        <v>561</v>
      </c>
    </row>
    <row r="44" ht="280.5">
      <c r="A44" s="1" t="s">
        <v>77</v>
      </c>
      <c r="E44" s="27" t="s">
        <v>562</v>
      </c>
    </row>
    <row r="45">
      <c r="A45" s="1" t="s">
        <v>66</v>
      </c>
      <c r="C45" s="22" t="s">
        <v>563</v>
      </c>
      <c r="E45" s="23" t="s">
        <v>564</v>
      </c>
      <c r="L45" s="24">
        <f>SUMIFS(L46:L53,A46:A53,"P")</f>
        <v>0</v>
      </c>
      <c r="M45" s="24">
        <f>SUMIFS(M46:M53,A46:A53,"P")</f>
        <v>0</v>
      </c>
      <c r="N45" s="25"/>
    </row>
    <row r="46">
      <c r="A46" s="1" t="s">
        <v>69</v>
      </c>
      <c r="B46" s="1">
        <v>10</v>
      </c>
      <c r="C46" s="26" t="s">
        <v>565</v>
      </c>
      <c r="D46" t="s">
        <v>75</v>
      </c>
      <c r="E46" s="27" t="s">
        <v>566</v>
      </c>
      <c r="F46" s="28" t="s">
        <v>92</v>
      </c>
      <c r="G46" s="29">
        <v>1500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527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74</v>
      </c>
      <c r="E47" s="27" t="s">
        <v>567</v>
      </c>
    </row>
    <row r="48" ht="25.5">
      <c r="A48" s="1" t="s">
        <v>76</v>
      </c>
      <c r="E48" s="32" t="s">
        <v>568</v>
      </c>
    </row>
    <row r="49" ht="38.25">
      <c r="A49" s="1" t="s">
        <v>77</v>
      </c>
      <c r="E49" s="27" t="s">
        <v>569</v>
      </c>
    </row>
    <row r="50">
      <c r="A50" s="1" t="s">
        <v>69</v>
      </c>
      <c r="B50" s="1">
        <v>9</v>
      </c>
      <c r="C50" s="26" t="s">
        <v>570</v>
      </c>
      <c r="D50" t="s">
        <v>75</v>
      </c>
      <c r="E50" s="27" t="s">
        <v>571</v>
      </c>
      <c r="F50" s="28" t="s">
        <v>92</v>
      </c>
      <c r="G50" s="29">
        <v>1576.4100000000001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527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74</v>
      </c>
      <c r="E51" s="27" t="s">
        <v>572</v>
      </c>
    </row>
    <row r="52" ht="25.5">
      <c r="A52" s="1" t="s">
        <v>76</v>
      </c>
      <c r="E52" s="32" t="s">
        <v>573</v>
      </c>
    </row>
    <row r="53" ht="25.5">
      <c r="A53" s="1" t="s">
        <v>77</v>
      </c>
      <c r="E53" s="27" t="s">
        <v>574</v>
      </c>
    </row>
    <row r="54">
      <c r="A54" s="1" t="s">
        <v>66</v>
      </c>
      <c r="C54" s="22" t="s">
        <v>575</v>
      </c>
      <c r="E54" s="23" t="s">
        <v>576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69</v>
      </c>
      <c r="B55" s="1">
        <v>11</v>
      </c>
      <c r="C55" s="26" t="s">
        <v>577</v>
      </c>
      <c r="D55" t="s">
        <v>75</v>
      </c>
      <c r="E55" s="27" t="s">
        <v>578</v>
      </c>
      <c r="F55" s="28" t="s">
        <v>83</v>
      </c>
      <c r="G55" s="29">
        <v>148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527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579</v>
      </c>
    </row>
    <row r="57" ht="25.5">
      <c r="A57" s="1" t="s">
        <v>76</v>
      </c>
      <c r="E57" s="32" t="s">
        <v>580</v>
      </c>
    </row>
    <row r="58" ht="165.75">
      <c r="A58" s="1" t="s">
        <v>77</v>
      </c>
      <c r="E58" s="27" t="s">
        <v>581</v>
      </c>
    </row>
    <row r="59">
      <c r="A59" s="1" t="s">
        <v>69</v>
      </c>
      <c r="B59" s="1">
        <v>12</v>
      </c>
      <c r="C59" s="26" t="s">
        <v>582</v>
      </c>
      <c r="D59" t="s">
        <v>75</v>
      </c>
      <c r="E59" s="27" t="s">
        <v>583</v>
      </c>
      <c r="F59" s="28" t="s">
        <v>92</v>
      </c>
      <c r="G59" s="29">
        <v>177.59999999999999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527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 ht="25.5">
      <c r="A61" s="1" t="s">
        <v>76</v>
      </c>
      <c r="E61" s="32" t="s">
        <v>584</v>
      </c>
    </row>
    <row r="62" ht="102">
      <c r="A62" s="1" t="s">
        <v>77</v>
      </c>
      <c r="E62" s="27" t="s">
        <v>585</v>
      </c>
    </row>
    <row r="63">
      <c r="A63" s="1" t="s">
        <v>66</v>
      </c>
      <c r="C63" s="22" t="s">
        <v>586</v>
      </c>
      <c r="E63" s="23" t="s">
        <v>587</v>
      </c>
      <c r="L63" s="24">
        <f>SUMIFS(L64:L79,A64:A79,"P")</f>
        <v>0</v>
      </c>
      <c r="M63" s="24">
        <f>SUMIFS(M64:M79,A64:A79,"P")</f>
        <v>0</v>
      </c>
      <c r="N63" s="25"/>
    </row>
    <row r="64" ht="25.5">
      <c r="A64" s="1" t="s">
        <v>69</v>
      </c>
      <c r="B64" s="1">
        <v>13</v>
      </c>
      <c r="C64" s="26" t="s">
        <v>588</v>
      </c>
      <c r="D64" t="s">
        <v>75</v>
      </c>
      <c r="E64" s="27" t="s">
        <v>589</v>
      </c>
      <c r="F64" s="28" t="s">
        <v>72</v>
      </c>
      <c r="G64" s="29">
        <v>341.58499999999998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527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74</v>
      </c>
      <c r="E65" s="27" t="s">
        <v>590</v>
      </c>
    </row>
    <row r="66" ht="25.5">
      <c r="A66" s="1" t="s">
        <v>76</v>
      </c>
      <c r="E66" s="32" t="s">
        <v>591</v>
      </c>
    </row>
    <row r="67" ht="242.25">
      <c r="A67" s="1" t="s">
        <v>77</v>
      </c>
      <c r="E67" s="27" t="s">
        <v>592</v>
      </c>
    </row>
    <row r="68" ht="25.5">
      <c r="A68" s="1" t="s">
        <v>69</v>
      </c>
      <c r="B68" s="1">
        <v>14</v>
      </c>
      <c r="C68" s="26" t="s">
        <v>593</v>
      </c>
      <c r="D68" t="s">
        <v>75</v>
      </c>
      <c r="E68" s="27" t="s">
        <v>594</v>
      </c>
      <c r="F68" s="28" t="s">
        <v>72</v>
      </c>
      <c r="G68" s="29">
        <v>146.90199999999999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527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590</v>
      </c>
    </row>
    <row r="70" ht="25.5">
      <c r="A70" s="1" t="s">
        <v>76</v>
      </c>
      <c r="E70" s="32" t="s">
        <v>595</v>
      </c>
    </row>
    <row r="71" ht="306">
      <c r="A71" s="1" t="s">
        <v>77</v>
      </c>
      <c r="E71" s="27" t="s">
        <v>596</v>
      </c>
    </row>
    <row r="72" ht="25.5">
      <c r="A72" s="1" t="s">
        <v>69</v>
      </c>
      <c r="B72" s="1">
        <v>15</v>
      </c>
      <c r="C72" s="26" t="s">
        <v>597</v>
      </c>
      <c r="D72" t="s">
        <v>75</v>
      </c>
      <c r="E72" s="27" t="s">
        <v>598</v>
      </c>
      <c r="F72" s="28" t="s">
        <v>72</v>
      </c>
      <c r="G72" s="29">
        <v>534.65499999999997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527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599</v>
      </c>
    </row>
    <row r="74" ht="25.5">
      <c r="A74" s="1" t="s">
        <v>76</v>
      </c>
      <c r="E74" s="32" t="s">
        <v>600</v>
      </c>
    </row>
    <row r="75" ht="255">
      <c r="A75" s="1" t="s">
        <v>77</v>
      </c>
      <c r="E75" s="27" t="s">
        <v>601</v>
      </c>
    </row>
    <row r="76" ht="25.5">
      <c r="A76" s="1" t="s">
        <v>69</v>
      </c>
      <c r="B76" s="1">
        <v>16</v>
      </c>
      <c r="C76" s="26" t="s">
        <v>602</v>
      </c>
      <c r="D76" t="s">
        <v>75</v>
      </c>
      <c r="E76" s="27" t="s">
        <v>603</v>
      </c>
      <c r="F76" s="28" t="s">
        <v>72</v>
      </c>
      <c r="G76" s="29">
        <v>583.25999999999999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527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74</v>
      </c>
      <c r="E77" s="27" t="s">
        <v>604</v>
      </c>
    </row>
    <row r="78" ht="25.5">
      <c r="A78" s="1" t="s">
        <v>76</v>
      </c>
      <c r="E78" s="32" t="s">
        <v>605</v>
      </c>
    </row>
    <row r="79" ht="255">
      <c r="A79" s="1" t="s">
        <v>77</v>
      </c>
      <c r="E79" s="27" t="s">
        <v>606</v>
      </c>
    </row>
    <row r="80">
      <c r="A80" s="1" t="s">
        <v>66</v>
      </c>
      <c r="C80" s="22" t="s">
        <v>607</v>
      </c>
      <c r="E80" s="23" t="s">
        <v>608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69</v>
      </c>
      <c r="B81" s="1">
        <v>17</v>
      </c>
      <c r="C81" s="26" t="s">
        <v>609</v>
      </c>
      <c r="D81" t="s">
        <v>75</v>
      </c>
      <c r="E81" s="27" t="s">
        <v>610</v>
      </c>
      <c r="F81" s="28" t="s">
        <v>97</v>
      </c>
      <c r="G81" s="29">
        <v>4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527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74</v>
      </c>
      <c r="E82" s="27" t="s">
        <v>611</v>
      </c>
    </row>
    <row r="83">
      <c r="A83" s="1" t="s">
        <v>76</v>
      </c>
    </row>
    <row r="84" ht="89.25">
      <c r="A84" s="1" t="s">
        <v>77</v>
      </c>
      <c r="E84" s="27" t="s">
        <v>612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COUNTIFS(L8:L124,"=0",A8:A124,"P")+COUNTIFS(L8:L124,"",A8:A124,"P")+SUM(Q8:Q124)</f>
        <v>0</v>
      </c>
    </row>
    <row r="8">
      <c r="A8" s="1" t="s">
        <v>64</v>
      </c>
      <c r="C8" s="22" t="s">
        <v>613</v>
      </c>
      <c r="E8" s="23" t="s">
        <v>29</v>
      </c>
      <c r="L8" s="24">
        <f>L9+L90+L107</f>
        <v>0</v>
      </c>
      <c r="M8" s="24">
        <f>M9+M90+M107</f>
        <v>0</v>
      </c>
      <c r="N8" s="25"/>
    </row>
    <row r="9">
      <c r="A9" s="1" t="s">
        <v>66</v>
      </c>
      <c r="C9" s="22" t="s">
        <v>67</v>
      </c>
      <c r="E9" s="23" t="s">
        <v>614</v>
      </c>
      <c r="L9" s="24">
        <f>SUMIFS(L10:L89,A10:A89,"P")</f>
        <v>0</v>
      </c>
      <c r="M9" s="24">
        <f>SUMIFS(M10:M89,A10:A89,"P")</f>
        <v>0</v>
      </c>
      <c r="N9" s="25"/>
    </row>
    <row r="10">
      <c r="A10" s="1" t="s">
        <v>69</v>
      </c>
      <c r="B10" s="1">
        <v>1</v>
      </c>
      <c r="C10" s="26" t="s">
        <v>615</v>
      </c>
      <c r="D10" t="s">
        <v>75</v>
      </c>
      <c r="E10" s="27" t="s">
        <v>616</v>
      </c>
      <c r="F10" s="28" t="s">
        <v>97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89.25">
      <c r="A13" s="1" t="s">
        <v>77</v>
      </c>
      <c r="E13" s="27" t="s">
        <v>617</v>
      </c>
    </row>
    <row r="14" ht="25.5">
      <c r="A14" s="1" t="s">
        <v>69</v>
      </c>
      <c r="B14" s="1">
        <v>2</v>
      </c>
      <c r="C14" s="26" t="s">
        <v>618</v>
      </c>
      <c r="D14" t="s">
        <v>75</v>
      </c>
      <c r="E14" s="27" t="s">
        <v>619</v>
      </c>
      <c r="F14" s="28" t="s">
        <v>97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102">
      <c r="A17" s="1" t="s">
        <v>77</v>
      </c>
      <c r="E17" s="27" t="s">
        <v>620</v>
      </c>
    </row>
    <row r="18">
      <c r="A18" s="1" t="s">
        <v>69</v>
      </c>
      <c r="B18" s="1">
        <v>3</v>
      </c>
      <c r="C18" s="26" t="s">
        <v>621</v>
      </c>
      <c r="D18" t="s">
        <v>75</v>
      </c>
      <c r="E18" s="27" t="s">
        <v>622</v>
      </c>
      <c r="F18" s="28" t="s">
        <v>97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 ht="89.25">
      <c r="A21" s="1" t="s">
        <v>77</v>
      </c>
      <c r="E21" s="27" t="s">
        <v>623</v>
      </c>
    </row>
    <row r="22">
      <c r="A22" s="1" t="s">
        <v>69</v>
      </c>
      <c r="B22" s="1">
        <v>4</v>
      </c>
      <c r="C22" s="26" t="s">
        <v>624</v>
      </c>
      <c r="D22" t="s">
        <v>75</v>
      </c>
      <c r="E22" s="27" t="s">
        <v>625</v>
      </c>
      <c r="F22" s="28" t="s">
        <v>97</v>
      </c>
      <c r="G22" s="29">
        <v>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73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 ht="89.25">
      <c r="A25" s="1" t="s">
        <v>77</v>
      </c>
      <c r="E25" s="27" t="s">
        <v>626</v>
      </c>
    </row>
    <row r="26">
      <c r="A26" s="1" t="s">
        <v>69</v>
      </c>
      <c r="B26" s="1">
        <v>5</v>
      </c>
      <c r="C26" s="26" t="s">
        <v>627</v>
      </c>
      <c r="D26" t="s">
        <v>75</v>
      </c>
      <c r="E26" s="27" t="s">
        <v>628</v>
      </c>
      <c r="F26" s="28" t="s">
        <v>97</v>
      </c>
      <c r="G26" s="29">
        <v>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 ht="102">
      <c r="A29" s="1" t="s">
        <v>77</v>
      </c>
      <c r="E29" s="27" t="s">
        <v>629</v>
      </c>
    </row>
    <row r="30">
      <c r="A30" s="1" t="s">
        <v>69</v>
      </c>
      <c r="B30" s="1">
        <v>6</v>
      </c>
      <c r="C30" s="26" t="s">
        <v>630</v>
      </c>
      <c r="D30" t="s">
        <v>75</v>
      </c>
      <c r="E30" s="27" t="s">
        <v>631</v>
      </c>
      <c r="F30" s="28" t="s">
        <v>97</v>
      </c>
      <c r="G30" s="29">
        <v>58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73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75</v>
      </c>
    </row>
    <row r="32">
      <c r="A32" s="1" t="s">
        <v>76</v>
      </c>
    </row>
    <row r="33" ht="102">
      <c r="A33" s="1" t="s">
        <v>77</v>
      </c>
      <c r="E33" s="27" t="s">
        <v>629</v>
      </c>
    </row>
    <row r="34">
      <c r="A34" s="1" t="s">
        <v>69</v>
      </c>
      <c r="B34" s="1">
        <v>7</v>
      </c>
      <c r="C34" s="26" t="s">
        <v>632</v>
      </c>
      <c r="D34" t="s">
        <v>75</v>
      </c>
      <c r="E34" s="27" t="s">
        <v>633</v>
      </c>
      <c r="F34" s="28" t="s">
        <v>97</v>
      </c>
      <c r="G34" s="29">
        <v>7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73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75</v>
      </c>
    </row>
    <row r="36">
      <c r="A36" s="1" t="s">
        <v>76</v>
      </c>
    </row>
    <row r="37" ht="102">
      <c r="A37" s="1" t="s">
        <v>77</v>
      </c>
      <c r="E37" s="27" t="s">
        <v>629</v>
      </c>
    </row>
    <row r="38">
      <c r="A38" s="1" t="s">
        <v>69</v>
      </c>
      <c r="B38" s="1">
        <v>8</v>
      </c>
      <c r="C38" s="26" t="s">
        <v>634</v>
      </c>
      <c r="D38" t="s">
        <v>75</v>
      </c>
      <c r="E38" s="27" t="s">
        <v>635</v>
      </c>
      <c r="F38" s="28" t="s">
        <v>97</v>
      </c>
      <c r="G38" s="29">
        <v>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73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74</v>
      </c>
      <c r="E39" s="27" t="s">
        <v>75</v>
      </c>
    </row>
    <row r="40">
      <c r="A40" s="1" t="s">
        <v>76</v>
      </c>
    </row>
    <row r="41" ht="102">
      <c r="A41" s="1" t="s">
        <v>77</v>
      </c>
      <c r="E41" s="27" t="s">
        <v>629</v>
      </c>
    </row>
    <row r="42">
      <c r="A42" s="1" t="s">
        <v>69</v>
      </c>
      <c r="B42" s="1">
        <v>9</v>
      </c>
      <c r="C42" s="26" t="s">
        <v>636</v>
      </c>
      <c r="D42" t="s">
        <v>75</v>
      </c>
      <c r="E42" s="27" t="s">
        <v>637</v>
      </c>
      <c r="F42" s="28" t="s">
        <v>97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73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74</v>
      </c>
      <c r="E43" s="27" t="s">
        <v>75</v>
      </c>
    </row>
    <row r="44">
      <c r="A44" s="1" t="s">
        <v>76</v>
      </c>
    </row>
    <row r="45" ht="102">
      <c r="A45" s="1" t="s">
        <v>77</v>
      </c>
      <c r="E45" s="27" t="s">
        <v>629</v>
      </c>
    </row>
    <row r="46">
      <c r="A46" s="1" t="s">
        <v>69</v>
      </c>
      <c r="B46" s="1">
        <v>10</v>
      </c>
      <c r="C46" s="26" t="s">
        <v>638</v>
      </c>
      <c r="D46" t="s">
        <v>75</v>
      </c>
      <c r="E46" s="27" t="s">
        <v>639</v>
      </c>
      <c r="F46" s="28" t="s">
        <v>97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73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74</v>
      </c>
      <c r="E47" s="27" t="s">
        <v>75</v>
      </c>
    </row>
    <row r="48">
      <c r="A48" s="1" t="s">
        <v>76</v>
      </c>
    </row>
    <row r="49" ht="102">
      <c r="A49" s="1" t="s">
        <v>77</v>
      </c>
      <c r="E49" s="27" t="s">
        <v>629</v>
      </c>
    </row>
    <row r="50">
      <c r="A50" s="1" t="s">
        <v>69</v>
      </c>
      <c r="B50" s="1">
        <v>11</v>
      </c>
      <c r="C50" s="26" t="s">
        <v>640</v>
      </c>
      <c r="D50" t="s">
        <v>75</v>
      </c>
      <c r="E50" s="27" t="s">
        <v>641</v>
      </c>
      <c r="F50" s="28" t="s">
        <v>83</v>
      </c>
      <c r="G50" s="29">
        <v>20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73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74</v>
      </c>
      <c r="E51" s="27" t="s">
        <v>75</v>
      </c>
    </row>
    <row r="52">
      <c r="A52" s="1" t="s">
        <v>76</v>
      </c>
    </row>
    <row r="53" ht="102">
      <c r="A53" s="1" t="s">
        <v>77</v>
      </c>
      <c r="E53" s="27" t="s">
        <v>642</v>
      </c>
    </row>
    <row r="54">
      <c r="A54" s="1" t="s">
        <v>69</v>
      </c>
      <c r="B54" s="1">
        <v>12</v>
      </c>
      <c r="C54" s="26" t="s">
        <v>643</v>
      </c>
      <c r="D54" t="s">
        <v>75</v>
      </c>
      <c r="E54" s="27" t="s">
        <v>644</v>
      </c>
      <c r="F54" s="28" t="s">
        <v>83</v>
      </c>
      <c r="G54" s="29">
        <v>50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73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74</v>
      </c>
      <c r="E55" s="27" t="s">
        <v>75</v>
      </c>
    </row>
    <row r="56">
      <c r="A56" s="1" t="s">
        <v>76</v>
      </c>
    </row>
    <row r="57" ht="89.25">
      <c r="A57" s="1" t="s">
        <v>77</v>
      </c>
      <c r="E57" s="27" t="s">
        <v>645</v>
      </c>
    </row>
    <row r="58">
      <c r="A58" s="1" t="s">
        <v>69</v>
      </c>
      <c r="B58" s="1">
        <v>13</v>
      </c>
      <c r="C58" s="26" t="s">
        <v>646</v>
      </c>
      <c r="D58" t="s">
        <v>75</v>
      </c>
      <c r="E58" s="27" t="s">
        <v>647</v>
      </c>
      <c r="F58" s="28" t="s">
        <v>97</v>
      </c>
      <c r="G58" s="29">
        <v>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73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74</v>
      </c>
      <c r="E59" s="27" t="s">
        <v>75</v>
      </c>
    </row>
    <row r="60">
      <c r="A60" s="1" t="s">
        <v>76</v>
      </c>
    </row>
    <row r="61" ht="89.25">
      <c r="A61" s="1" t="s">
        <v>77</v>
      </c>
      <c r="E61" s="27" t="s">
        <v>648</v>
      </c>
    </row>
    <row r="62">
      <c r="A62" s="1" t="s">
        <v>69</v>
      </c>
      <c r="B62" s="1">
        <v>14</v>
      </c>
      <c r="C62" s="26" t="s">
        <v>649</v>
      </c>
      <c r="D62" t="s">
        <v>75</v>
      </c>
      <c r="E62" s="27" t="s">
        <v>650</v>
      </c>
      <c r="F62" s="28" t="s">
        <v>97</v>
      </c>
      <c r="G62" s="29">
        <v>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73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74</v>
      </c>
      <c r="E63" s="27" t="s">
        <v>75</v>
      </c>
    </row>
    <row r="64">
      <c r="A64" s="1" t="s">
        <v>76</v>
      </c>
    </row>
    <row r="65" ht="89.25">
      <c r="A65" s="1" t="s">
        <v>77</v>
      </c>
      <c r="E65" s="27" t="s">
        <v>648</v>
      </c>
    </row>
    <row r="66">
      <c r="A66" s="1" t="s">
        <v>69</v>
      </c>
      <c r="B66" s="1">
        <v>15</v>
      </c>
      <c r="C66" s="26" t="s">
        <v>651</v>
      </c>
      <c r="D66" t="s">
        <v>75</v>
      </c>
      <c r="E66" s="27" t="s">
        <v>652</v>
      </c>
      <c r="F66" s="28" t="s">
        <v>97</v>
      </c>
      <c r="G66" s="29">
        <v>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73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74</v>
      </c>
      <c r="E67" s="27" t="s">
        <v>75</v>
      </c>
    </row>
    <row r="68">
      <c r="A68" s="1" t="s">
        <v>76</v>
      </c>
    </row>
    <row r="69" ht="89.25">
      <c r="A69" s="1" t="s">
        <v>77</v>
      </c>
      <c r="E69" s="27" t="s">
        <v>648</v>
      </c>
    </row>
    <row r="70">
      <c r="A70" s="1" t="s">
        <v>69</v>
      </c>
      <c r="B70" s="1">
        <v>16</v>
      </c>
      <c r="C70" s="26" t="s">
        <v>653</v>
      </c>
      <c r="D70" t="s">
        <v>75</v>
      </c>
      <c r="E70" s="27" t="s">
        <v>654</v>
      </c>
      <c r="F70" s="28" t="s">
        <v>97</v>
      </c>
      <c r="G70" s="29">
        <v>7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73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74</v>
      </c>
      <c r="E71" s="27" t="s">
        <v>75</v>
      </c>
    </row>
    <row r="72">
      <c r="A72" s="1" t="s">
        <v>76</v>
      </c>
    </row>
    <row r="73" ht="114.75">
      <c r="A73" s="1" t="s">
        <v>77</v>
      </c>
      <c r="E73" s="27" t="s">
        <v>655</v>
      </c>
    </row>
    <row r="74" ht="25.5">
      <c r="A74" s="1" t="s">
        <v>69</v>
      </c>
      <c r="B74" s="1">
        <v>17</v>
      </c>
      <c r="C74" s="26" t="s">
        <v>656</v>
      </c>
      <c r="D74" t="s">
        <v>75</v>
      </c>
      <c r="E74" s="27" t="s">
        <v>657</v>
      </c>
      <c r="F74" s="28" t="s">
        <v>97</v>
      </c>
      <c r="G74" s="29">
        <v>6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73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74</v>
      </c>
      <c r="E75" s="27" t="s">
        <v>75</v>
      </c>
    </row>
    <row r="76">
      <c r="A76" s="1" t="s">
        <v>76</v>
      </c>
    </row>
    <row r="77" ht="89.25">
      <c r="A77" s="1" t="s">
        <v>77</v>
      </c>
      <c r="E77" s="27" t="s">
        <v>658</v>
      </c>
    </row>
    <row r="78" ht="25.5">
      <c r="A78" s="1" t="s">
        <v>69</v>
      </c>
      <c r="B78" s="1">
        <v>18</v>
      </c>
      <c r="C78" s="26" t="s">
        <v>659</v>
      </c>
      <c r="D78" t="s">
        <v>75</v>
      </c>
      <c r="E78" s="27" t="s">
        <v>660</v>
      </c>
      <c r="F78" s="28" t="s">
        <v>97</v>
      </c>
      <c r="G78" s="29">
        <v>6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73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74</v>
      </c>
      <c r="E79" s="27" t="s">
        <v>75</v>
      </c>
    </row>
    <row r="80">
      <c r="A80" s="1" t="s">
        <v>76</v>
      </c>
    </row>
    <row r="81" ht="76.5">
      <c r="A81" s="1" t="s">
        <v>77</v>
      </c>
      <c r="E81" s="27" t="s">
        <v>661</v>
      </c>
    </row>
    <row r="82" ht="25.5">
      <c r="A82" s="1" t="s">
        <v>69</v>
      </c>
      <c r="B82" s="1">
        <v>19</v>
      </c>
      <c r="C82" s="26" t="s">
        <v>662</v>
      </c>
      <c r="D82" t="s">
        <v>75</v>
      </c>
      <c r="E82" s="27" t="s">
        <v>663</v>
      </c>
      <c r="F82" s="28" t="s">
        <v>97</v>
      </c>
      <c r="G82" s="29">
        <v>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73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74</v>
      </c>
      <c r="E83" s="27" t="s">
        <v>75</v>
      </c>
    </row>
    <row r="84">
      <c r="A84" s="1" t="s">
        <v>76</v>
      </c>
    </row>
    <row r="85" ht="76.5">
      <c r="A85" s="1" t="s">
        <v>77</v>
      </c>
      <c r="E85" s="27" t="s">
        <v>664</v>
      </c>
    </row>
    <row r="86">
      <c r="A86" s="1" t="s">
        <v>69</v>
      </c>
      <c r="B86" s="1">
        <v>20</v>
      </c>
      <c r="C86" s="26" t="s">
        <v>665</v>
      </c>
      <c r="D86" t="s">
        <v>75</v>
      </c>
      <c r="E86" s="27" t="s">
        <v>666</v>
      </c>
      <c r="F86" s="28" t="s">
        <v>214</v>
      </c>
      <c r="G86" s="29">
        <v>16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73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74</v>
      </c>
      <c r="E87" s="27" t="s">
        <v>75</v>
      </c>
    </row>
    <row r="88">
      <c r="A88" s="1" t="s">
        <v>76</v>
      </c>
    </row>
    <row r="89" ht="89.25">
      <c r="A89" s="1" t="s">
        <v>77</v>
      </c>
      <c r="E89" s="27" t="s">
        <v>667</v>
      </c>
    </row>
    <row r="90">
      <c r="A90" s="1" t="s">
        <v>66</v>
      </c>
      <c r="C90" s="22" t="s">
        <v>575</v>
      </c>
      <c r="E90" s="23" t="s">
        <v>614</v>
      </c>
      <c r="L90" s="24">
        <f>SUMIFS(L91:L106,A91:A106,"P")</f>
        <v>0</v>
      </c>
      <c r="M90" s="24">
        <f>SUMIFS(M91:M106,A91:A106,"P")</f>
        <v>0</v>
      </c>
      <c r="N90" s="25"/>
    </row>
    <row r="91">
      <c r="A91" s="1" t="s">
        <v>69</v>
      </c>
      <c r="B91" s="1">
        <v>21</v>
      </c>
      <c r="C91" s="26" t="s">
        <v>225</v>
      </c>
      <c r="D91" t="s">
        <v>75</v>
      </c>
      <c r="E91" s="27" t="s">
        <v>226</v>
      </c>
      <c r="F91" s="28" t="s">
        <v>97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73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74</v>
      </c>
      <c r="E92" s="27" t="s">
        <v>75</v>
      </c>
    </row>
    <row r="93">
      <c r="A93" s="1" t="s">
        <v>76</v>
      </c>
    </row>
    <row r="94" ht="76.5">
      <c r="A94" s="1" t="s">
        <v>77</v>
      </c>
      <c r="E94" s="27" t="s">
        <v>668</v>
      </c>
    </row>
    <row r="95">
      <c r="A95" s="1" t="s">
        <v>69</v>
      </c>
      <c r="B95" s="1">
        <v>22</v>
      </c>
      <c r="C95" s="26" t="s">
        <v>320</v>
      </c>
      <c r="D95" t="s">
        <v>75</v>
      </c>
      <c r="E95" s="27" t="s">
        <v>321</v>
      </c>
      <c r="F95" s="28" t="s">
        <v>97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73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74</v>
      </c>
      <c r="E96" s="27" t="s">
        <v>75</v>
      </c>
    </row>
    <row r="97">
      <c r="A97" s="1" t="s">
        <v>76</v>
      </c>
    </row>
    <row r="98" ht="102">
      <c r="A98" s="1" t="s">
        <v>77</v>
      </c>
      <c r="E98" s="27" t="s">
        <v>669</v>
      </c>
    </row>
    <row r="99">
      <c r="A99" s="1" t="s">
        <v>69</v>
      </c>
      <c r="B99" s="1">
        <v>23</v>
      </c>
      <c r="C99" s="26" t="s">
        <v>323</v>
      </c>
      <c r="D99" t="s">
        <v>75</v>
      </c>
      <c r="E99" s="27" t="s">
        <v>230</v>
      </c>
      <c r="F99" s="28" t="s">
        <v>97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73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75</v>
      </c>
    </row>
    <row r="101">
      <c r="A101" s="1" t="s">
        <v>76</v>
      </c>
    </row>
    <row r="102" ht="89.25">
      <c r="A102" s="1" t="s">
        <v>77</v>
      </c>
      <c r="E102" s="27" t="s">
        <v>670</v>
      </c>
    </row>
    <row r="103">
      <c r="A103" s="1" t="s">
        <v>69</v>
      </c>
      <c r="B103" s="1">
        <v>24</v>
      </c>
      <c r="C103" s="26" t="s">
        <v>671</v>
      </c>
      <c r="D103" t="s">
        <v>75</v>
      </c>
      <c r="E103" s="27" t="s">
        <v>672</v>
      </c>
      <c r="F103" s="28" t="s">
        <v>97</v>
      </c>
      <c r="G103" s="29">
        <v>6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73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74</v>
      </c>
      <c r="E104" s="27" t="s">
        <v>75</v>
      </c>
    </row>
    <row r="105">
      <c r="A105" s="1" t="s">
        <v>76</v>
      </c>
    </row>
    <row r="106" ht="76.5">
      <c r="A106" s="1" t="s">
        <v>77</v>
      </c>
      <c r="E106" s="27" t="s">
        <v>673</v>
      </c>
    </row>
    <row r="107">
      <c r="A107" s="1" t="s">
        <v>66</v>
      </c>
      <c r="C107" s="22" t="s">
        <v>674</v>
      </c>
      <c r="E107" s="23" t="s">
        <v>614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69</v>
      </c>
      <c r="B108" s="1">
        <v>25</v>
      </c>
      <c r="C108" s="26" t="s">
        <v>675</v>
      </c>
      <c r="D108" t="s">
        <v>75</v>
      </c>
      <c r="E108" s="27" t="s">
        <v>676</v>
      </c>
      <c r="F108" s="28" t="s">
        <v>97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73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74</v>
      </c>
      <c r="E109" s="27" t="s">
        <v>75</v>
      </c>
    </row>
    <row r="110">
      <c r="A110" s="1" t="s">
        <v>76</v>
      </c>
    </row>
    <row r="111" ht="102">
      <c r="A111" s="1" t="s">
        <v>77</v>
      </c>
      <c r="E111" s="27" t="s">
        <v>677</v>
      </c>
    </row>
    <row r="112">
      <c r="A112" s="1" t="s">
        <v>69</v>
      </c>
      <c r="B112" s="1">
        <v>26</v>
      </c>
      <c r="C112" s="26" t="s">
        <v>678</v>
      </c>
      <c r="D112" t="s">
        <v>75</v>
      </c>
      <c r="E112" s="27" t="s">
        <v>679</v>
      </c>
      <c r="F112" s="28" t="s">
        <v>97</v>
      </c>
      <c r="G112" s="29">
        <v>58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73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74</v>
      </c>
      <c r="E113" s="27" t="s">
        <v>75</v>
      </c>
    </row>
    <row r="114">
      <c r="A114" s="1" t="s">
        <v>76</v>
      </c>
    </row>
    <row r="115" ht="102">
      <c r="A115" s="1" t="s">
        <v>77</v>
      </c>
      <c r="E115" s="27" t="s">
        <v>677</v>
      </c>
    </row>
    <row r="116">
      <c r="A116" s="1" t="s">
        <v>69</v>
      </c>
      <c r="B116" s="1">
        <v>27</v>
      </c>
      <c r="C116" s="26" t="s">
        <v>680</v>
      </c>
      <c r="D116" t="s">
        <v>75</v>
      </c>
      <c r="E116" s="27" t="s">
        <v>681</v>
      </c>
      <c r="F116" s="28" t="s">
        <v>97</v>
      </c>
      <c r="G116" s="29">
        <v>7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73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74</v>
      </c>
      <c r="E117" s="27" t="s">
        <v>75</v>
      </c>
    </row>
    <row r="118">
      <c r="A118" s="1" t="s">
        <v>76</v>
      </c>
    </row>
    <row r="119" ht="102">
      <c r="A119" s="1" t="s">
        <v>77</v>
      </c>
      <c r="E119" s="27" t="s">
        <v>677</v>
      </c>
    </row>
    <row r="120">
      <c r="A120" s="1" t="s">
        <v>69</v>
      </c>
      <c r="B120" s="1">
        <v>28</v>
      </c>
      <c r="C120" s="26" t="s">
        <v>682</v>
      </c>
      <c r="D120" t="s">
        <v>75</v>
      </c>
      <c r="E120" s="27" t="s">
        <v>683</v>
      </c>
      <c r="F120" s="28" t="s">
        <v>97</v>
      </c>
      <c r="G120" s="29">
        <v>4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73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74</v>
      </c>
      <c r="E121" s="27" t="s">
        <v>75</v>
      </c>
    </row>
    <row r="122">
      <c r="A122" s="1" t="s">
        <v>76</v>
      </c>
    </row>
    <row r="123" ht="102">
      <c r="A123" s="1" t="s">
        <v>77</v>
      </c>
      <c r="E123" s="27" t="s">
        <v>677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COUNTIFS(L8:L131,"=0",A8:A131,"P")+COUNTIFS(L8:L131,"",A8:A131,"P")+SUM(Q8:Q131)</f>
        <v>0</v>
      </c>
    </row>
    <row r="8">
      <c r="A8" s="1" t="s">
        <v>64</v>
      </c>
      <c r="C8" s="22" t="s">
        <v>684</v>
      </c>
      <c r="E8" s="23" t="s">
        <v>33</v>
      </c>
      <c r="L8" s="24">
        <f>L9+L42+L83+L104+L113+L122</f>
        <v>0</v>
      </c>
      <c r="M8" s="24">
        <f>M9+M42+M83+M104+M113+M122</f>
        <v>0</v>
      </c>
      <c r="N8" s="25"/>
    </row>
    <row r="9">
      <c r="A9" s="1" t="s">
        <v>66</v>
      </c>
      <c r="C9" s="22" t="s">
        <v>67</v>
      </c>
      <c r="E9" s="23" t="s">
        <v>685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69</v>
      </c>
      <c r="B10" s="1">
        <v>1</v>
      </c>
      <c r="C10" s="26" t="s">
        <v>255</v>
      </c>
      <c r="D10" t="s">
        <v>75</v>
      </c>
      <c r="E10" s="27" t="s">
        <v>256</v>
      </c>
      <c r="F10" s="28" t="s">
        <v>72</v>
      </c>
      <c r="G10" s="29">
        <v>50.399999999999999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369.75">
      <c r="A13" s="1" t="s">
        <v>77</v>
      </c>
      <c r="E13" s="27" t="s">
        <v>686</v>
      </c>
    </row>
    <row r="14">
      <c r="A14" s="1" t="s">
        <v>69</v>
      </c>
      <c r="B14" s="1">
        <v>2</v>
      </c>
      <c r="C14" s="26" t="s">
        <v>84</v>
      </c>
      <c r="D14" t="s">
        <v>75</v>
      </c>
      <c r="E14" s="27" t="s">
        <v>85</v>
      </c>
      <c r="F14" s="28" t="s">
        <v>72</v>
      </c>
      <c r="G14" s="29">
        <v>45.399999999999999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229.5">
      <c r="A17" s="1" t="s">
        <v>77</v>
      </c>
      <c r="E17" s="27" t="s">
        <v>259</v>
      </c>
    </row>
    <row r="18">
      <c r="A18" s="1" t="s">
        <v>69</v>
      </c>
      <c r="B18" s="1">
        <v>3</v>
      </c>
      <c r="C18" s="26" t="s">
        <v>687</v>
      </c>
      <c r="D18" t="s">
        <v>75</v>
      </c>
      <c r="E18" s="27" t="s">
        <v>688</v>
      </c>
      <c r="F18" s="28" t="s">
        <v>83</v>
      </c>
      <c r="G18" s="29">
        <v>400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75</v>
      </c>
    </row>
    <row r="20">
      <c r="A20" s="1" t="s">
        <v>76</v>
      </c>
    </row>
    <row r="21" ht="76.5">
      <c r="A21" s="1" t="s">
        <v>77</v>
      </c>
      <c r="E21" s="27" t="s">
        <v>267</v>
      </c>
    </row>
    <row r="22">
      <c r="A22" s="1" t="s">
        <v>69</v>
      </c>
      <c r="B22" s="1">
        <v>4</v>
      </c>
      <c r="C22" s="26" t="s">
        <v>268</v>
      </c>
      <c r="D22" t="s">
        <v>75</v>
      </c>
      <c r="E22" s="27" t="s">
        <v>269</v>
      </c>
      <c r="F22" s="28" t="s">
        <v>83</v>
      </c>
      <c r="G22" s="29">
        <v>630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73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</v>
      </c>
    </row>
    <row r="24">
      <c r="A24" s="1" t="s">
        <v>76</v>
      </c>
    </row>
    <row r="25" ht="76.5">
      <c r="A25" s="1" t="s">
        <v>77</v>
      </c>
      <c r="E25" s="27" t="s">
        <v>267</v>
      </c>
    </row>
    <row r="26">
      <c r="A26" s="1" t="s">
        <v>69</v>
      </c>
      <c r="B26" s="1">
        <v>5</v>
      </c>
      <c r="C26" s="26" t="s">
        <v>270</v>
      </c>
      <c r="D26" t="s">
        <v>75</v>
      </c>
      <c r="E26" s="27" t="s">
        <v>271</v>
      </c>
      <c r="F26" s="28" t="s">
        <v>83</v>
      </c>
      <c r="G26" s="29">
        <v>115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75</v>
      </c>
    </row>
    <row r="28">
      <c r="A28" s="1" t="s">
        <v>76</v>
      </c>
    </row>
    <row r="29" ht="89.25">
      <c r="A29" s="1" t="s">
        <v>77</v>
      </c>
      <c r="E29" s="27" t="s">
        <v>272</v>
      </c>
    </row>
    <row r="30">
      <c r="A30" s="1" t="s">
        <v>69</v>
      </c>
      <c r="B30" s="1">
        <v>6</v>
      </c>
      <c r="C30" s="26" t="s">
        <v>114</v>
      </c>
      <c r="D30" t="s">
        <v>75</v>
      </c>
      <c r="E30" s="27" t="s">
        <v>115</v>
      </c>
      <c r="F30" s="28" t="s">
        <v>83</v>
      </c>
      <c r="G30" s="29">
        <v>226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73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74</v>
      </c>
      <c r="E31" s="27" t="s">
        <v>75</v>
      </c>
    </row>
    <row r="32">
      <c r="A32" s="1" t="s">
        <v>76</v>
      </c>
    </row>
    <row r="33" ht="76.5">
      <c r="A33" s="1" t="s">
        <v>77</v>
      </c>
      <c r="E33" s="27" t="s">
        <v>689</v>
      </c>
    </row>
    <row r="34">
      <c r="A34" s="1" t="s">
        <v>69</v>
      </c>
      <c r="B34" s="1">
        <v>7</v>
      </c>
      <c r="C34" s="26" t="s">
        <v>275</v>
      </c>
      <c r="D34" t="s">
        <v>75</v>
      </c>
      <c r="E34" s="27" t="s">
        <v>276</v>
      </c>
      <c r="F34" s="28" t="s">
        <v>83</v>
      </c>
      <c r="G34" s="29">
        <v>115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73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74</v>
      </c>
      <c r="E35" s="27" t="s">
        <v>75</v>
      </c>
    </row>
    <row r="36">
      <c r="A36" s="1" t="s">
        <v>76</v>
      </c>
    </row>
    <row r="37" ht="89.25">
      <c r="A37" s="1" t="s">
        <v>77</v>
      </c>
      <c r="E37" s="27" t="s">
        <v>277</v>
      </c>
    </row>
    <row r="38">
      <c r="A38" s="1" t="s">
        <v>69</v>
      </c>
      <c r="B38" s="1">
        <v>8</v>
      </c>
      <c r="C38" s="26" t="s">
        <v>690</v>
      </c>
      <c r="D38" t="s">
        <v>75</v>
      </c>
      <c r="E38" s="27" t="s">
        <v>691</v>
      </c>
      <c r="F38" s="28" t="s">
        <v>83</v>
      </c>
      <c r="G38" s="29">
        <v>40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73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74</v>
      </c>
      <c r="E39" s="27" t="s">
        <v>75</v>
      </c>
    </row>
    <row r="40">
      <c r="A40" s="1" t="s">
        <v>76</v>
      </c>
    </row>
    <row r="41" ht="114.75">
      <c r="A41" s="1" t="s">
        <v>77</v>
      </c>
      <c r="E41" s="27" t="s">
        <v>692</v>
      </c>
    </row>
    <row r="42">
      <c r="A42" s="1" t="s">
        <v>66</v>
      </c>
      <c r="C42" s="22" t="s">
        <v>575</v>
      </c>
      <c r="E42" s="23" t="s">
        <v>693</v>
      </c>
      <c r="L42" s="24">
        <f>SUMIFS(L43:L82,A43:A82,"P")</f>
        <v>0</v>
      </c>
      <c r="M42" s="24">
        <f>SUMIFS(M43:M82,A43:A82,"P")</f>
        <v>0</v>
      </c>
      <c r="N42" s="25"/>
    </row>
    <row r="43">
      <c r="A43" s="1" t="s">
        <v>69</v>
      </c>
      <c r="B43" s="1">
        <v>9</v>
      </c>
      <c r="C43" s="26" t="s">
        <v>290</v>
      </c>
      <c r="D43" t="s">
        <v>75</v>
      </c>
      <c r="E43" s="27" t="s">
        <v>291</v>
      </c>
      <c r="F43" s="28" t="s">
        <v>83</v>
      </c>
      <c r="G43" s="29">
        <v>210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75</v>
      </c>
    </row>
    <row r="45">
      <c r="A45" s="1" t="s">
        <v>76</v>
      </c>
    </row>
    <row r="46" ht="76.5">
      <c r="A46" s="1" t="s">
        <v>77</v>
      </c>
      <c r="E46" s="27" t="s">
        <v>292</v>
      </c>
    </row>
    <row r="47">
      <c r="A47" s="1" t="s">
        <v>69</v>
      </c>
      <c r="B47" s="1">
        <v>10</v>
      </c>
      <c r="C47" s="26" t="s">
        <v>293</v>
      </c>
      <c r="D47" t="s">
        <v>75</v>
      </c>
      <c r="E47" s="27" t="s">
        <v>294</v>
      </c>
      <c r="F47" s="28" t="s">
        <v>83</v>
      </c>
      <c r="G47" s="29">
        <v>840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73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75</v>
      </c>
    </row>
    <row r="49">
      <c r="A49" s="1" t="s">
        <v>76</v>
      </c>
    </row>
    <row r="50" ht="76.5">
      <c r="A50" s="1" t="s">
        <v>77</v>
      </c>
      <c r="E50" s="27" t="s">
        <v>292</v>
      </c>
    </row>
    <row r="51">
      <c r="A51" s="1" t="s">
        <v>69</v>
      </c>
      <c r="B51" s="1">
        <v>11</v>
      </c>
      <c r="C51" s="26" t="s">
        <v>694</v>
      </c>
      <c r="D51" t="s">
        <v>75</v>
      </c>
      <c r="E51" s="27" t="s">
        <v>695</v>
      </c>
      <c r="F51" s="28" t="s">
        <v>83</v>
      </c>
      <c r="G51" s="29">
        <v>210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75</v>
      </c>
    </row>
    <row r="53">
      <c r="A53" s="1" t="s">
        <v>76</v>
      </c>
    </row>
    <row r="54" ht="76.5">
      <c r="A54" s="1" t="s">
        <v>77</v>
      </c>
      <c r="E54" s="27" t="s">
        <v>292</v>
      </c>
    </row>
    <row r="55" ht="25.5">
      <c r="A55" s="1" t="s">
        <v>69</v>
      </c>
      <c r="B55" s="1">
        <v>12</v>
      </c>
      <c r="C55" s="26" t="s">
        <v>696</v>
      </c>
      <c r="D55" t="s">
        <v>75</v>
      </c>
      <c r="E55" s="27" t="s">
        <v>697</v>
      </c>
      <c r="F55" s="28" t="s">
        <v>97</v>
      </c>
      <c r="G55" s="29">
        <v>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75</v>
      </c>
    </row>
    <row r="57">
      <c r="A57" s="1" t="s">
        <v>76</v>
      </c>
    </row>
    <row r="58" ht="89.25">
      <c r="A58" s="1" t="s">
        <v>77</v>
      </c>
      <c r="E58" s="27" t="s">
        <v>698</v>
      </c>
    </row>
    <row r="59" ht="25.5">
      <c r="A59" s="1" t="s">
        <v>69</v>
      </c>
      <c r="B59" s="1">
        <v>13</v>
      </c>
      <c r="C59" s="26" t="s">
        <v>699</v>
      </c>
      <c r="D59" t="s">
        <v>75</v>
      </c>
      <c r="E59" s="27" t="s">
        <v>700</v>
      </c>
      <c r="F59" s="28" t="s">
        <v>97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75</v>
      </c>
    </row>
    <row r="61">
      <c r="A61" s="1" t="s">
        <v>76</v>
      </c>
    </row>
    <row r="62" ht="89.25">
      <c r="A62" s="1" t="s">
        <v>77</v>
      </c>
      <c r="E62" s="27" t="s">
        <v>698</v>
      </c>
    </row>
    <row r="63" ht="25.5">
      <c r="A63" s="1" t="s">
        <v>69</v>
      </c>
      <c r="B63" s="1">
        <v>14</v>
      </c>
      <c r="C63" s="26" t="s">
        <v>701</v>
      </c>
      <c r="D63" t="s">
        <v>75</v>
      </c>
      <c r="E63" s="27" t="s">
        <v>702</v>
      </c>
      <c r="F63" s="28" t="s">
        <v>97</v>
      </c>
      <c r="G63" s="29">
        <v>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75</v>
      </c>
    </row>
    <row r="65">
      <c r="A65" s="1" t="s">
        <v>76</v>
      </c>
    </row>
    <row r="66" ht="89.25">
      <c r="A66" s="1" t="s">
        <v>77</v>
      </c>
      <c r="E66" s="27" t="s">
        <v>698</v>
      </c>
    </row>
    <row r="67">
      <c r="A67" s="1" t="s">
        <v>69</v>
      </c>
      <c r="B67" s="1">
        <v>15</v>
      </c>
      <c r="C67" s="26" t="s">
        <v>297</v>
      </c>
      <c r="D67" t="s">
        <v>75</v>
      </c>
      <c r="E67" s="27" t="s">
        <v>298</v>
      </c>
      <c r="F67" s="28" t="s">
        <v>83</v>
      </c>
      <c r="G67" s="29">
        <v>1260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73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75</v>
      </c>
    </row>
    <row r="69">
      <c r="A69" s="1" t="s">
        <v>76</v>
      </c>
    </row>
    <row r="70" ht="76.5">
      <c r="A70" s="1" t="s">
        <v>77</v>
      </c>
      <c r="E70" s="27" t="s">
        <v>299</v>
      </c>
    </row>
    <row r="71">
      <c r="A71" s="1" t="s">
        <v>69</v>
      </c>
      <c r="B71" s="1">
        <v>16</v>
      </c>
      <c r="C71" s="26" t="s">
        <v>300</v>
      </c>
      <c r="D71" t="s">
        <v>75</v>
      </c>
      <c r="E71" s="27" t="s">
        <v>301</v>
      </c>
      <c r="F71" s="28" t="s">
        <v>97</v>
      </c>
      <c r="G71" s="29">
        <v>52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73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75</v>
      </c>
    </row>
    <row r="73">
      <c r="A73" s="1" t="s">
        <v>76</v>
      </c>
    </row>
    <row r="74" ht="89.25">
      <c r="A74" s="1" t="s">
        <v>77</v>
      </c>
      <c r="E74" s="27" t="s">
        <v>303</v>
      </c>
    </row>
    <row r="75">
      <c r="A75" s="1" t="s">
        <v>69</v>
      </c>
      <c r="B75" s="1">
        <v>17</v>
      </c>
      <c r="C75" s="26" t="s">
        <v>703</v>
      </c>
      <c r="D75" t="s">
        <v>75</v>
      </c>
      <c r="E75" s="27" t="s">
        <v>704</v>
      </c>
      <c r="F75" s="28" t="s">
        <v>97</v>
      </c>
      <c r="G75" s="29">
        <v>8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73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74</v>
      </c>
      <c r="E76" s="27" t="s">
        <v>75</v>
      </c>
    </row>
    <row r="77">
      <c r="A77" s="1" t="s">
        <v>76</v>
      </c>
    </row>
    <row r="78" ht="102">
      <c r="A78" s="1" t="s">
        <v>77</v>
      </c>
      <c r="E78" s="27" t="s">
        <v>705</v>
      </c>
    </row>
    <row r="79">
      <c r="A79" s="1" t="s">
        <v>69</v>
      </c>
      <c r="B79" s="1">
        <v>18</v>
      </c>
      <c r="C79" s="26" t="s">
        <v>304</v>
      </c>
      <c r="D79" t="s">
        <v>75</v>
      </c>
      <c r="E79" s="27" t="s">
        <v>305</v>
      </c>
      <c r="F79" s="28" t="s">
        <v>92</v>
      </c>
      <c r="G79" s="29">
        <v>65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73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74</v>
      </c>
      <c r="E80" s="27" t="s">
        <v>75</v>
      </c>
    </row>
    <row r="81">
      <c r="A81" s="1" t="s">
        <v>76</v>
      </c>
    </row>
    <row r="82" ht="38.25">
      <c r="A82" s="1" t="s">
        <v>77</v>
      </c>
      <c r="E82" s="27" t="s">
        <v>706</v>
      </c>
    </row>
    <row r="83">
      <c r="A83" s="1" t="s">
        <v>66</v>
      </c>
      <c r="C83" s="22" t="s">
        <v>674</v>
      </c>
      <c r="E83" s="23" t="s">
        <v>707</v>
      </c>
      <c r="L83" s="24">
        <f>SUMIFS(L84:L103,A84:A103,"P")</f>
        <v>0</v>
      </c>
      <c r="M83" s="24">
        <f>SUMIFS(M84:M103,A84:A103,"P")</f>
        <v>0</v>
      </c>
      <c r="N83" s="25"/>
    </row>
    <row r="84" ht="25.5">
      <c r="A84" s="1" t="s">
        <v>69</v>
      </c>
      <c r="B84" s="1">
        <v>19</v>
      </c>
      <c r="C84" s="26" t="s">
        <v>708</v>
      </c>
      <c r="D84" t="s">
        <v>75</v>
      </c>
      <c r="E84" s="27" t="s">
        <v>709</v>
      </c>
      <c r="F84" s="28" t="s">
        <v>97</v>
      </c>
      <c r="G84" s="29">
        <v>5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73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74</v>
      </c>
      <c r="E85" s="27" t="s">
        <v>75</v>
      </c>
    </row>
    <row r="86">
      <c r="A86" s="1" t="s">
        <v>76</v>
      </c>
    </row>
    <row r="87" ht="140.25">
      <c r="A87" s="1" t="s">
        <v>77</v>
      </c>
      <c r="E87" s="27" t="s">
        <v>710</v>
      </c>
    </row>
    <row r="88">
      <c r="A88" s="1" t="s">
        <v>69</v>
      </c>
      <c r="B88" s="1">
        <v>20</v>
      </c>
      <c r="C88" s="26" t="s">
        <v>711</v>
      </c>
      <c r="D88" t="s">
        <v>75</v>
      </c>
      <c r="E88" s="27" t="s">
        <v>712</v>
      </c>
      <c r="F88" s="28" t="s">
        <v>97</v>
      </c>
      <c r="G88" s="29">
        <v>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73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74</v>
      </c>
      <c r="E89" s="27" t="s">
        <v>75</v>
      </c>
    </row>
    <row r="90">
      <c r="A90" s="1" t="s">
        <v>76</v>
      </c>
    </row>
    <row r="91" ht="140.25">
      <c r="A91" s="1" t="s">
        <v>77</v>
      </c>
      <c r="E91" s="27" t="s">
        <v>710</v>
      </c>
    </row>
    <row r="92">
      <c r="A92" s="1" t="s">
        <v>69</v>
      </c>
      <c r="B92" s="1">
        <v>21</v>
      </c>
      <c r="C92" s="26" t="s">
        <v>713</v>
      </c>
      <c r="D92" t="s">
        <v>75</v>
      </c>
      <c r="E92" s="27" t="s">
        <v>714</v>
      </c>
      <c r="F92" s="28" t="s">
        <v>97</v>
      </c>
      <c r="G92" s="29">
        <v>5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73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74</v>
      </c>
      <c r="E93" s="27" t="s">
        <v>75</v>
      </c>
    </row>
    <row r="94">
      <c r="A94" s="1" t="s">
        <v>76</v>
      </c>
    </row>
    <row r="95" ht="127.5">
      <c r="A95" s="1" t="s">
        <v>77</v>
      </c>
      <c r="E95" s="27" t="s">
        <v>715</v>
      </c>
    </row>
    <row r="96" ht="25.5">
      <c r="A96" s="1" t="s">
        <v>69</v>
      </c>
      <c r="B96" s="1">
        <v>22</v>
      </c>
      <c r="C96" s="26" t="s">
        <v>716</v>
      </c>
      <c r="D96" t="s">
        <v>75</v>
      </c>
      <c r="E96" s="27" t="s">
        <v>717</v>
      </c>
      <c r="F96" s="28" t="s">
        <v>97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73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74</v>
      </c>
      <c r="E97" s="27" t="s">
        <v>75</v>
      </c>
    </row>
    <row r="98">
      <c r="A98" s="1" t="s">
        <v>76</v>
      </c>
    </row>
    <row r="99" ht="89.25">
      <c r="A99" s="1" t="s">
        <v>77</v>
      </c>
      <c r="E99" s="27" t="s">
        <v>718</v>
      </c>
    </row>
    <row r="100">
      <c r="A100" s="1" t="s">
        <v>69</v>
      </c>
      <c r="B100" s="1">
        <v>23</v>
      </c>
      <c r="C100" s="26" t="s">
        <v>719</v>
      </c>
      <c r="D100" t="s">
        <v>75</v>
      </c>
      <c r="E100" s="27" t="s">
        <v>720</v>
      </c>
      <c r="F100" s="28" t="s">
        <v>97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73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74</v>
      </c>
      <c r="E101" s="27" t="s">
        <v>75</v>
      </c>
    </row>
    <row r="102">
      <c r="A102" s="1" t="s">
        <v>76</v>
      </c>
    </row>
    <row r="103" ht="89.25">
      <c r="A103" s="1" t="s">
        <v>77</v>
      </c>
      <c r="E103" s="27" t="s">
        <v>718</v>
      </c>
    </row>
    <row r="104">
      <c r="A104" s="1" t="s">
        <v>66</v>
      </c>
      <c r="C104" s="22" t="s">
        <v>721</v>
      </c>
      <c r="E104" s="23" t="s">
        <v>722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69</v>
      </c>
      <c r="B105" s="1">
        <v>24</v>
      </c>
      <c r="C105" s="26" t="s">
        <v>723</v>
      </c>
      <c r="D105" t="s">
        <v>75</v>
      </c>
      <c r="E105" s="27" t="s">
        <v>724</v>
      </c>
      <c r="F105" s="28" t="s">
        <v>214</v>
      </c>
      <c r="G105" s="29">
        <v>8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73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74</v>
      </c>
      <c r="E106" s="27" t="s">
        <v>75</v>
      </c>
    </row>
    <row r="107">
      <c r="A107" s="1" t="s">
        <v>76</v>
      </c>
    </row>
    <row r="108" ht="140.25">
      <c r="A108" s="1" t="s">
        <v>77</v>
      </c>
      <c r="E108" s="27" t="s">
        <v>725</v>
      </c>
    </row>
    <row r="109" ht="25.5">
      <c r="A109" s="1" t="s">
        <v>69</v>
      </c>
      <c r="B109" s="1">
        <v>25</v>
      </c>
      <c r="C109" s="26" t="s">
        <v>726</v>
      </c>
      <c r="D109" t="s">
        <v>75</v>
      </c>
      <c r="E109" s="27" t="s">
        <v>727</v>
      </c>
      <c r="F109" s="28" t="s">
        <v>97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73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74</v>
      </c>
      <c r="E110" s="27" t="s">
        <v>75</v>
      </c>
    </row>
    <row r="111">
      <c r="A111" s="1" t="s">
        <v>76</v>
      </c>
    </row>
    <row r="112" ht="89.25">
      <c r="A112" s="1" t="s">
        <v>77</v>
      </c>
      <c r="E112" s="27" t="s">
        <v>728</v>
      </c>
    </row>
    <row r="113">
      <c r="A113" s="1" t="s">
        <v>66</v>
      </c>
      <c r="C113" s="22" t="s">
        <v>254</v>
      </c>
      <c r="E113" s="23" t="s">
        <v>729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69</v>
      </c>
      <c r="B114" s="1">
        <v>26</v>
      </c>
      <c r="C114" s="26" t="s">
        <v>730</v>
      </c>
      <c r="D114" t="s">
        <v>75</v>
      </c>
      <c r="E114" s="27" t="s">
        <v>731</v>
      </c>
      <c r="F114" s="28" t="s">
        <v>97</v>
      </c>
      <c r="G114" s="29">
        <v>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73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74</v>
      </c>
      <c r="E115" s="27" t="s">
        <v>75</v>
      </c>
    </row>
    <row r="116">
      <c r="A116" s="1" t="s">
        <v>76</v>
      </c>
    </row>
    <row r="117" ht="114.75">
      <c r="A117" s="1" t="s">
        <v>77</v>
      </c>
      <c r="E117" s="27" t="s">
        <v>732</v>
      </c>
    </row>
    <row r="118">
      <c r="A118" s="1" t="s">
        <v>69</v>
      </c>
      <c r="B118" s="1">
        <v>27</v>
      </c>
      <c r="C118" s="26" t="s">
        <v>733</v>
      </c>
      <c r="D118" t="s">
        <v>75</v>
      </c>
      <c r="E118" s="27" t="s">
        <v>734</v>
      </c>
      <c r="F118" s="28" t="s">
        <v>735</v>
      </c>
      <c r="G118" s="29">
        <v>250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73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74</v>
      </c>
      <c r="E119" s="27" t="s">
        <v>75</v>
      </c>
    </row>
    <row r="120">
      <c r="A120" s="1" t="s">
        <v>76</v>
      </c>
    </row>
    <row r="121" ht="127.5">
      <c r="A121" s="1" t="s">
        <v>77</v>
      </c>
      <c r="E121" s="27" t="s">
        <v>515</v>
      </c>
    </row>
    <row r="122">
      <c r="A122" s="1" t="s">
        <v>66</v>
      </c>
      <c r="C122" s="22" t="s">
        <v>88</v>
      </c>
      <c r="E122" s="23" t="s">
        <v>736</v>
      </c>
      <c r="L122" s="24">
        <f>SUMIFS(L123:L130,A123:A130,"P")</f>
        <v>0</v>
      </c>
      <c r="M122" s="24">
        <f>SUMIFS(M123:M130,A123:A130,"P")</f>
        <v>0</v>
      </c>
      <c r="N122" s="25"/>
    </row>
    <row r="123">
      <c r="A123" s="1" t="s">
        <v>69</v>
      </c>
      <c r="B123" s="1">
        <v>28</v>
      </c>
      <c r="C123" s="26" t="s">
        <v>320</v>
      </c>
      <c r="D123" t="s">
        <v>75</v>
      </c>
      <c r="E123" s="27" t="s">
        <v>321</v>
      </c>
      <c r="F123" s="28" t="s">
        <v>97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73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74</v>
      </c>
      <c r="E124" s="27" t="s">
        <v>75</v>
      </c>
    </row>
    <row r="125">
      <c r="A125" s="1" t="s">
        <v>76</v>
      </c>
    </row>
    <row r="126" ht="102">
      <c r="A126" s="1" t="s">
        <v>77</v>
      </c>
      <c r="E126" s="27" t="s">
        <v>669</v>
      </c>
    </row>
    <row r="127">
      <c r="A127" s="1" t="s">
        <v>69</v>
      </c>
      <c r="B127" s="1">
        <v>29</v>
      </c>
      <c r="C127" s="26" t="s">
        <v>323</v>
      </c>
      <c r="D127" t="s">
        <v>75</v>
      </c>
      <c r="E127" s="27" t="s">
        <v>230</v>
      </c>
      <c r="F127" s="28" t="s">
        <v>97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73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74</v>
      </c>
      <c r="E128" s="27" t="s">
        <v>75</v>
      </c>
    </row>
    <row r="129">
      <c r="A129" s="1" t="s">
        <v>76</v>
      </c>
    </row>
    <row r="130" ht="89.25">
      <c r="A130" s="1" t="s">
        <v>77</v>
      </c>
      <c r="E130" s="27" t="s">
        <v>670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34</v>
      </c>
      <c r="D4" s="1"/>
      <c r="E4" s="17" t="s">
        <v>35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COUNTIFS(L8:L18,"=0",A8:A18,"P")+COUNTIFS(L8:L18,"",A8:A18,"P")+SUM(Q8:Q18)</f>
        <v>0</v>
      </c>
    </row>
    <row r="8">
      <c r="A8" s="1" t="s">
        <v>64</v>
      </c>
      <c r="C8" s="22" t="s">
        <v>737</v>
      </c>
      <c r="E8" s="23" t="s">
        <v>37</v>
      </c>
      <c r="L8" s="24">
        <f>L9</f>
        <v>0</v>
      </c>
      <c r="M8" s="24">
        <f>M9</f>
        <v>0</v>
      </c>
      <c r="N8" s="25"/>
    </row>
    <row r="9">
      <c r="A9" s="1" t="s">
        <v>66</v>
      </c>
      <c r="C9" s="22" t="s">
        <v>67</v>
      </c>
      <c r="E9" s="23" t="s">
        <v>738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69</v>
      </c>
      <c r="B10" s="1">
        <v>1</v>
      </c>
      <c r="C10" s="26" t="s">
        <v>739</v>
      </c>
      <c r="D10" t="s">
        <v>75</v>
      </c>
      <c r="E10" s="27" t="s">
        <v>740</v>
      </c>
      <c r="F10" s="28" t="s">
        <v>97</v>
      </c>
      <c r="G10" s="29">
        <v>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>
      <c r="A12" s="1" t="s">
        <v>76</v>
      </c>
    </row>
    <row r="13" ht="114.75">
      <c r="A13" s="1" t="s">
        <v>77</v>
      </c>
      <c r="E13" s="27" t="s">
        <v>655</v>
      </c>
    </row>
    <row r="14">
      <c r="A14" s="1" t="s">
        <v>69</v>
      </c>
      <c r="B14" s="1">
        <v>2</v>
      </c>
      <c r="C14" s="26" t="s">
        <v>741</v>
      </c>
      <c r="D14" t="s">
        <v>75</v>
      </c>
      <c r="E14" s="27" t="s">
        <v>742</v>
      </c>
      <c r="F14" s="28" t="s">
        <v>97</v>
      </c>
      <c r="G14" s="29">
        <v>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75</v>
      </c>
    </row>
    <row r="16">
      <c r="A16" s="1" t="s">
        <v>76</v>
      </c>
    </row>
    <row r="17" ht="102">
      <c r="A17" s="1" t="s">
        <v>77</v>
      </c>
      <c r="E17" s="27" t="s">
        <v>677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COUNTIFS(L8:L18,"=0",A8:A18,"P")+COUNTIFS(L8:L18,"",A8:A18,"P")+SUM(Q8:Q18)</f>
        <v>0</v>
      </c>
    </row>
    <row r="8">
      <c r="A8" s="1" t="s">
        <v>64</v>
      </c>
      <c r="C8" s="22" t="s">
        <v>743</v>
      </c>
      <c r="E8" s="23" t="s">
        <v>41</v>
      </c>
      <c r="L8" s="24">
        <f>L9</f>
        <v>0</v>
      </c>
      <c r="M8" s="24">
        <f>M9</f>
        <v>0</v>
      </c>
      <c r="N8" s="25"/>
    </row>
    <row r="9">
      <c r="A9" s="1" t="s">
        <v>66</v>
      </c>
      <c r="C9" s="22" t="s">
        <v>342</v>
      </c>
      <c r="E9" s="23" t="s">
        <v>41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744</v>
      </c>
      <c r="D10" t="s">
        <v>75</v>
      </c>
      <c r="E10" s="27" t="s">
        <v>745</v>
      </c>
      <c r="F10" s="28" t="s">
        <v>92</v>
      </c>
      <c r="G10" s="29">
        <v>100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74</v>
      </c>
      <c r="E11" s="27" t="s">
        <v>746</v>
      </c>
    </row>
    <row r="12" ht="25.5">
      <c r="A12" s="1" t="s">
        <v>76</v>
      </c>
      <c r="E12" s="32" t="s">
        <v>747</v>
      </c>
    </row>
    <row r="13">
      <c r="A13" s="1" t="s">
        <v>77</v>
      </c>
      <c r="E13" s="27" t="s">
        <v>748</v>
      </c>
    </row>
    <row r="14">
      <c r="A14" s="1" t="s">
        <v>69</v>
      </c>
      <c r="B14" s="1">
        <v>2</v>
      </c>
      <c r="C14" s="26" t="s">
        <v>749</v>
      </c>
      <c r="D14" t="s">
        <v>75</v>
      </c>
      <c r="E14" s="27" t="s">
        <v>750</v>
      </c>
      <c r="F14" s="28" t="s">
        <v>92</v>
      </c>
      <c r="G14" s="29">
        <v>100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74</v>
      </c>
      <c r="E15" s="27" t="s">
        <v>746</v>
      </c>
    </row>
    <row r="16" ht="25.5">
      <c r="A16" s="1" t="s">
        <v>76</v>
      </c>
      <c r="E16" s="32" t="s">
        <v>747</v>
      </c>
    </row>
    <row r="17">
      <c r="A17" s="1" t="s">
        <v>77</v>
      </c>
      <c r="E17" s="27" t="s">
        <v>748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2025-01-21T08:47:59Z</dcterms:created>
  <dcterms:modified xsi:type="dcterms:W3CDTF">2025-01-21T08:47:59Z</dcterms:modified>
</cp:coreProperties>
</file>